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1. PAF\8. Skabeloner\6. Ændringer\2025\"/>
    </mc:Choice>
  </mc:AlternateContent>
  <xr:revisionPtr revIDLastSave="0" documentId="13_ncr:1_{B6B42FDA-A5DA-4762-9F4E-FC3BCA047D5B}" xr6:coauthVersionLast="47" xr6:coauthVersionMax="47" xr10:uidLastSave="{00000000-0000-0000-0000-000000000000}"/>
  <bookViews>
    <workbookView xWindow="-110" yWindow="-110" windowWidth="38620" windowHeight="15500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<sst xmlns="http://schemas.openxmlformats.org/spreadsheetml/2006/main" count="144" uniqueCount="100">
  <si>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</si>
  <si>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</si>
  <si>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</si>
  <si>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</si>
  <si>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</si>
  <si>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</si>
  <si>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</si>
  <si>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</si>
  <si>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</si>
  <si>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</si>
  <si>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</si>
  <si>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</si>
  <si>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</si>
  <si>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</si>
  <si>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</si>
  <si>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</si>
  <si>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</si>
  <si>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</si>
  <si>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</si>
  <si>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</si>
  <si>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</si>
  <si>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</si>
  <si>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</si>
  <si>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</si>
  <si>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</si>
  <si>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</si>
  <si>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</si>
  <si>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</si>
  <si>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</si>
  <si>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</si>
  <si>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</si>
  <si>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</si>
  <si>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</si>
  <si>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</si>
  <si>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</si>
  <si>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</si>
  <si>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</si>
  <si>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</si>
  <si>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</si>
  <si>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</si>
  <si>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</si>
  <si>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</si>
  <si>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</si>
  <si>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</si>
  <si>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</si>
  <si>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</si>
  <si>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</si>
  <si>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</si>
  <si>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</si>
  <si>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</si>
  <si>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</si>
  <si>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</si>
  <si>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</si>
  <si>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</si>
  <si>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</si>
  <si>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</si>
  <si>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</si>
  <si>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</si>
  <si>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</si>
  <si>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</si>
  <si>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</si>
  <si>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</si>
  <si>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</si>
  <si>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</si>
  <si>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</si>
  <si>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</si>
  <si>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</si>
  <si>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</si>
  <si>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</si>
  <si>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</si>
  <si>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</si>
  <si>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</si>
  <si>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</si>
  <si>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</si>
  <si>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</si>
  <si>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</si>
  <si>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</si>
  <si>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</si>
  <si>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</si>
  <si>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</si>
  <si>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</si>
  <si>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</si>
  <si>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</si>
  <si>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</si>
  <si>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</si>
  <si>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</si>
  <si>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</si>
  <si>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</si>
  <si>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</si>
  <si>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</si>
  <si>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</si>
  <si>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</si>
  <si>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</si>
  <si>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</si>
  <si>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</si>
  <si>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</si>
  <si>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</si>
  <si>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</si>
  <si>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</si>
  <si>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7. Projektets budget i bevillingsåret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</si>
</sst>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0" borderId="15" xfId="0" applyFont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15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5" fillId="0" borderId="19" xfId="0" applyNumberFormat="1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N19" sqref="N19"/>
    </sheetView>
  </sheetViews>
  <sheetFormatPr defaultColWidth="9.1796875" defaultRowHeight="11.5" x14ac:dyDescent="0.25"/>
  <cols>
    <col min="1" max="1" width="28.81640625" style="39" customWidth="1"/>
    <col min="2" max="2" width="7.1796875" style="39" customWidth="1"/>
    <col min="3" max="3" width="8.453125" style="39" customWidth="1"/>
    <col min="4" max="4" width="8.453125" style="52" customWidth="1"/>
    <col min="5" max="5" width="8.26953125" style="52" customWidth="1"/>
    <col min="6" max="6" width="5.7265625" style="52" customWidth="1"/>
    <col min="7" max="7" width="6" style="39" customWidth="1"/>
    <col min="8" max="8" width="5.7265625" style="52" customWidth="1"/>
    <col min="9" max="9" width="5.81640625" style="39" customWidth="1"/>
    <col min="10" max="10" width="8.26953125" style="39" customWidth="1"/>
    <col min="11" max="11" width="10.1796875" style="39" customWidth="1"/>
    <col min="12" max="12" width="1.1796875" style="39" customWidth="1"/>
    <col min="13" max="13" width="4.26953125" style="39" customWidth="1"/>
    <col min="14" max="14" width="36.7265625" style="39" customWidth="1"/>
    <col min="15" max="17" width="9.1796875" style="39"/>
    <col min="18" max="18" width="10" style="39" customWidth="1"/>
    <col min="19" max="16384" width="9.1796875" style="39"/>
  </cols>
  <sheetData>
    <row r="1" spans="1:19" x14ac:dyDescent="0.25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" thickBot="1" x14ac:dyDescent="0.3">
      <c r="D2" s="39"/>
      <c r="E2" s="39"/>
      <c r="F2" s="39"/>
      <c r="H2" s="39"/>
    </row>
    <row r="3" spans="1:19" ht="5.25" customHeight="1" thickTop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7" t="s">
        <v>77</v>
      </c>
      <c r="O4" s="227"/>
      <c r="P4" s="227"/>
      <c r="Q4" s="227"/>
      <c r="R4" s="227"/>
      <c r="S4" s="227"/>
    </row>
    <row r="5" spans="1:19" x14ac:dyDescent="0.25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7"/>
      <c r="O5" s="227"/>
      <c r="P5" s="227"/>
      <c r="Q5" s="227"/>
      <c r="R5" s="227"/>
      <c r="S5" s="227"/>
    </row>
    <row r="6" spans="1:19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7"/>
      <c r="O6" s="227"/>
      <c r="P6" s="227"/>
      <c r="Q6" s="227"/>
      <c r="R6" s="227"/>
      <c r="S6" s="227"/>
    </row>
    <row r="7" spans="1:19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7"/>
      <c r="O7" s="227"/>
      <c r="P7" s="227"/>
      <c r="Q7" s="227"/>
      <c r="R7" s="227"/>
      <c r="S7" s="227"/>
    </row>
    <row r="8" spans="1:19" ht="15" customHeight="1" x14ac:dyDescent="0.25">
      <c r="A8" s="49" t="s">
        <v>99</v>
      </c>
      <c r="C8" s="50"/>
      <c r="D8" s="51"/>
      <c r="L8" s="53"/>
      <c r="N8" s="39" t="s">
        <v>78</v>
      </c>
    </row>
    <row r="9" spans="1:19" ht="28.5" customHeight="1" x14ac:dyDescent="0.25">
      <c r="A9" s="290" t="s">
        <v>47</v>
      </c>
      <c r="B9" s="54"/>
      <c r="C9" s="54"/>
      <c r="D9" s="55"/>
      <c r="E9" s="55"/>
      <c r="F9" s="272" t="s">
        <v>35</v>
      </c>
      <c r="G9" s="242"/>
      <c r="H9" s="272" t="s">
        <v>55</v>
      </c>
      <c r="I9" s="273"/>
      <c r="J9" s="31" t="s">
        <v>49</v>
      </c>
      <c r="K9" s="262" t="s">
        <v>67</v>
      </c>
      <c r="L9" s="34"/>
      <c r="M9" s="32"/>
      <c r="N9" s="56" t="s">
        <v>79</v>
      </c>
    </row>
    <row r="10" spans="1:19" ht="12" customHeight="1" x14ac:dyDescent="0.25">
      <c r="A10" s="291"/>
      <c r="B10" s="57"/>
      <c r="C10" s="57"/>
      <c r="D10" s="58"/>
      <c r="E10" s="58"/>
      <c r="F10" s="274" t="s">
        <v>0</v>
      </c>
      <c r="G10" s="285"/>
      <c r="H10" s="274" t="s">
        <v>0</v>
      </c>
      <c r="I10" s="275"/>
      <c r="J10" s="59">
        <v>1000</v>
      </c>
      <c r="K10" s="263"/>
      <c r="L10" s="34"/>
      <c r="M10" s="60"/>
      <c r="N10" s="61" t="s">
        <v>80</v>
      </c>
    </row>
    <row r="11" spans="1:19" ht="44.25" customHeight="1" x14ac:dyDescent="0.25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86" t="s">
        <v>19</v>
      </c>
      <c r="G11" s="287"/>
      <c r="H11" s="276" t="s">
        <v>21</v>
      </c>
      <c r="I11" s="277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5">
      <c r="A12" s="69"/>
      <c r="B12" s="70"/>
      <c r="C12" s="71"/>
      <c r="D12" s="72"/>
      <c r="E12" s="73" t="str">
        <f>IF(D12&lt;&gt;"",ROUND(C12*(1+D12/100),0),"")</f>
        <v/>
      </c>
      <c r="F12" s="252" t="str">
        <f>IF(B12&lt;&gt;"",ROUND((+B12*C12)/1000,0),"")</f>
        <v/>
      </c>
      <c r="G12" s="253"/>
      <c r="H12" s="264"/>
      <c r="I12" s="265"/>
      <c r="J12" s="74"/>
      <c r="K12" s="75"/>
      <c r="L12" s="76"/>
      <c r="M12" s="77"/>
      <c r="N12" s="78" t="s">
        <v>82</v>
      </c>
    </row>
    <row r="13" spans="1:19" x14ac:dyDescent="0.25">
      <c r="A13" s="69"/>
      <c r="B13" s="70"/>
      <c r="C13" s="71"/>
      <c r="D13" s="72"/>
      <c r="E13" s="73" t="str">
        <f>IF(D13&lt;&gt;"",ROUND(C13*(1+D13/100),0),"")</f>
        <v/>
      </c>
      <c r="F13" s="252" t="str">
        <f>IF(B13&lt;&gt;"",ROUND((+B13*C13)/1000,0),"")</f>
        <v/>
      </c>
      <c r="G13" s="253"/>
      <c r="H13" s="264"/>
      <c r="I13" s="265"/>
      <c r="J13" s="74"/>
      <c r="K13" s="75"/>
      <c r="L13" s="76"/>
      <c r="M13" s="77"/>
    </row>
    <row r="14" spans="1:19" x14ac:dyDescent="0.25">
      <c r="A14" s="79"/>
      <c r="B14" s="70"/>
      <c r="C14" s="71"/>
      <c r="D14" s="72"/>
      <c r="E14" s="73" t="str">
        <f t="shared" ref="E14:E17" si="0">IF(D14&lt;&gt;"",ROUND(C14*(1+D14/100),0),"")</f>
        <v/>
      </c>
      <c r="F14" s="252" t="str">
        <f t="shared" ref="F14:F17" si="1">IF(B14&lt;&gt;"",ROUND((+B14*C14)/1000,0),"")</f>
        <v/>
      </c>
      <c r="G14" s="253"/>
      <c r="H14" s="264"/>
      <c r="I14" s="265"/>
      <c r="J14" s="74"/>
      <c r="K14" s="75"/>
      <c r="L14" s="76"/>
      <c r="M14" s="77"/>
    </row>
    <row r="15" spans="1:19" x14ac:dyDescent="0.25">
      <c r="A15" s="69"/>
      <c r="B15" s="70"/>
      <c r="C15" s="71"/>
      <c r="D15" s="72"/>
      <c r="E15" s="73" t="str">
        <f t="shared" si="0"/>
        <v/>
      </c>
      <c r="F15" s="252" t="str">
        <f t="shared" si="1"/>
        <v/>
      </c>
      <c r="G15" s="253"/>
      <c r="H15" s="264"/>
      <c r="I15" s="265"/>
      <c r="J15" s="74"/>
      <c r="K15" s="75"/>
      <c r="L15" s="76"/>
      <c r="M15" s="77"/>
    </row>
    <row r="16" spans="1:19" x14ac:dyDescent="0.25">
      <c r="A16" s="69"/>
      <c r="B16" s="70"/>
      <c r="C16" s="71"/>
      <c r="D16" s="72"/>
      <c r="E16" s="73" t="str">
        <f t="shared" ref="E16" si="2">IF(D16&lt;&gt;"",ROUND(C16*(1+D16/100),0),"")</f>
        <v/>
      </c>
      <c r="F16" s="252" t="str">
        <f t="shared" ref="F16" si="3">IF(B16&lt;&gt;"",ROUND((+B16*C16)/1000,0),"")</f>
        <v/>
      </c>
      <c r="G16" s="253"/>
      <c r="H16" s="264"/>
      <c r="I16" s="265"/>
      <c r="J16" s="74"/>
      <c r="K16" s="75"/>
      <c r="L16" s="76"/>
      <c r="M16" s="77"/>
      <c r="N16" s="80"/>
    </row>
    <row r="17" spans="1:14" x14ac:dyDescent="0.25">
      <c r="A17" s="69"/>
      <c r="B17" s="70"/>
      <c r="C17" s="71"/>
      <c r="D17" s="72"/>
      <c r="E17" s="73" t="str">
        <f t="shared" si="0"/>
        <v/>
      </c>
      <c r="F17" s="252" t="str">
        <f t="shared" si="1"/>
        <v/>
      </c>
      <c r="G17" s="253"/>
      <c r="H17" s="264"/>
      <c r="I17" s="265"/>
      <c r="J17" s="74"/>
      <c r="K17" s="75"/>
      <c r="L17" s="76"/>
      <c r="M17" s="77"/>
      <c r="N17" s="78" t="s">
        <v>36</v>
      </c>
    </row>
    <row r="18" spans="1:14" x14ac:dyDescent="0.25">
      <c r="A18" s="81" t="s">
        <v>13</v>
      </c>
      <c r="B18" s="82"/>
      <c r="C18" s="82"/>
      <c r="D18" s="82"/>
      <c r="E18" s="83"/>
      <c r="F18" s="252">
        <f>SUM(F12:F17)</f>
        <v>0</v>
      </c>
      <c r="G18" s="253"/>
      <c r="H18" s="252">
        <f>SUM(H12:H17)</f>
        <v>0</v>
      </c>
      <c r="I18" s="253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5">
      <c r="A19" s="85" t="s">
        <v>5</v>
      </c>
      <c r="B19" s="82"/>
      <c r="C19" s="82"/>
      <c r="D19" s="86"/>
      <c r="E19" s="87"/>
      <c r="F19" s="268">
        <f>+F90</f>
        <v>0</v>
      </c>
      <c r="G19" s="269"/>
      <c r="H19" s="268">
        <f>+H90</f>
        <v>0</v>
      </c>
      <c r="I19" s="269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5">
      <c r="A20" s="221" t="s">
        <v>90</v>
      </c>
      <c r="B20" s="82"/>
      <c r="C20" s="82"/>
      <c r="D20" s="86"/>
      <c r="E20" s="87"/>
      <c r="F20" s="252">
        <f>+F99</f>
        <v>0</v>
      </c>
      <c r="G20" s="253"/>
      <c r="H20" s="252">
        <f>+H99</f>
        <v>0</v>
      </c>
      <c r="I20" s="253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5">
      <c r="A21" s="85" t="s">
        <v>8</v>
      </c>
      <c r="B21" s="82"/>
      <c r="C21" s="82"/>
      <c r="D21" s="86"/>
      <c r="E21" s="87"/>
      <c r="F21" s="268">
        <f>+F113</f>
        <v>0</v>
      </c>
      <c r="G21" s="269"/>
      <c r="H21" s="268">
        <f>+H113</f>
        <v>0</v>
      </c>
      <c r="I21" s="269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5">
      <c r="A22" s="7" t="s">
        <v>14</v>
      </c>
      <c r="B22" s="8"/>
      <c r="C22" s="8"/>
      <c r="D22" s="9"/>
      <c r="E22" s="10"/>
      <c r="F22" s="266">
        <f>ROUND(SUM(F18:F21),0)</f>
        <v>0</v>
      </c>
      <c r="G22" s="267"/>
      <c r="H22" s="266">
        <f>ROUND(SUM(H18:H21),0)</f>
        <v>0</v>
      </c>
      <c r="I22" s="267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5">
      <c r="A23" s="288" t="s">
        <v>27</v>
      </c>
      <c r="B23" s="289"/>
      <c r="C23" s="289"/>
      <c r="D23" s="86"/>
      <c r="E23" s="87"/>
      <c r="F23" s="252" t="str">
        <f>IF(SUM(D12:D17)&lt;&gt;0,ROUND((SUMPRODUCT(B12:B17,E12:E17)-SUMPRODUCT(B12:B17,C12:C17))/1000,0),"")</f>
        <v/>
      </c>
      <c r="G23" s="253"/>
      <c r="H23" s="264"/>
      <c r="I23" s="265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5">
      <c r="A24" s="85" t="s">
        <v>28</v>
      </c>
      <c r="B24" s="82"/>
      <c r="C24" s="82"/>
      <c r="D24" s="91"/>
      <c r="E24" s="92" t="s">
        <v>9</v>
      </c>
      <c r="F24" s="252" t="str">
        <f>IF(D24&lt;&gt;"",ROUND((SUM(F18:F21)-F26)*(1+D24/100)-(SUM(F18:F21)-F26),0),"")</f>
        <v/>
      </c>
      <c r="G24" s="253"/>
      <c r="H24" s="264"/>
      <c r="I24" s="265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5">
      <c r="A25" s="11" t="s">
        <v>15</v>
      </c>
      <c r="B25" s="12"/>
      <c r="C25" s="12"/>
      <c r="D25" s="13"/>
      <c r="E25" s="14"/>
      <c r="F25" s="266">
        <f>IFERROR(ROUND(+F22+F23+F24,0),IFERROR(ROUND(F22+F23,0),IFERROR(F22+F24,F22)))</f>
        <v>0</v>
      </c>
      <c r="G25" s="267"/>
      <c r="H25" s="266">
        <f>IFERROR(ROUND(+H22+H23+H24,0),IFERROR(ROUND(H22+H23,0),IFERROR(H22+H24,H22)))</f>
        <v>0</v>
      </c>
      <c r="I25" s="267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5">
      <c r="A26" s="62" t="s">
        <v>6</v>
      </c>
      <c r="B26" s="93"/>
      <c r="C26" s="93"/>
      <c r="D26" s="94"/>
      <c r="E26" s="95"/>
      <c r="F26" s="268">
        <f>+F123</f>
        <v>0</v>
      </c>
      <c r="G26" s="269"/>
      <c r="H26" s="268">
        <f>+H123</f>
        <v>0</v>
      </c>
      <c r="I26" s="269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" thickBot="1" x14ac:dyDescent="0.3">
      <c r="A27" s="15" t="s">
        <v>1</v>
      </c>
      <c r="B27" s="16"/>
      <c r="C27" s="16"/>
      <c r="D27" s="17"/>
      <c r="E27" s="18"/>
      <c r="F27" s="270">
        <f>ROUND(+F25-F26,0)</f>
        <v>0</v>
      </c>
      <c r="G27" s="271"/>
      <c r="H27" s="270">
        <f>ROUND(+H25-H26,0)</f>
        <v>0</v>
      </c>
      <c r="I27" s="271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5">
      <c r="A28" s="96" t="s">
        <v>12</v>
      </c>
      <c r="B28" s="19"/>
      <c r="C28" s="19"/>
      <c r="D28" s="20"/>
      <c r="E28" s="21"/>
      <c r="F28" s="280" t="str">
        <f>IFERROR((F23+F24)/F27,IFERROR(F23/F27,IFERROR(F24/F27,"")))</f>
        <v/>
      </c>
      <c r="G28" s="281"/>
      <c r="H28" s="280" t="str">
        <f>IFERROR((H23+H24)/H27,IFERROR(H23/H27,IFERROR(H24/H27,"")))</f>
        <v/>
      </c>
      <c r="I28" s="281"/>
      <c r="J28" s="97"/>
      <c r="K28" s="98"/>
      <c r="L28" s="99"/>
      <c r="M28" s="100"/>
    </row>
    <row r="29" spans="1:14" ht="15" customHeight="1" x14ac:dyDescent="0.25">
      <c r="F29" s="77"/>
      <c r="H29" s="77"/>
      <c r="L29" s="53"/>
    </row>
    <row r="30" spans="1:14" x14ac:dyDescent="0.25">
      <c r="A30" s="101" t="s">
        <v>34</v>
      </c>
      <c r="F30" s="77"/>
      <c r="H30" s="77"/>
      <c r="L30" s="53"/>
    </row>
    <row r="31" spans="1:14" ht="26.25" customHeight="1" x14ac:dyDescent="0.25">
      <c r="A31" s="290" t="s">
        <v>48</v>
      </c>
      <c r="B31" s="54"/>
      <c r="C31" s="54"/>
      <c r="D31" s="55"/>
      <c r="E31" s="55"/>
      <c r="F31" s="272" t="s">
        <v>35</v>
      </c>
      <c r="G31" s="242"/>
      <c r="H31" s="243" t="s">
        <v>20</v>
      </c>
      <c r="I31" s="282"/>
      <c r="J31" s="31"/>
      <c r="K31" s="31" t="s">
        <v>49</v>
      </c>
      <c r="L31" s="36"/>
      <c r="M31" s="32"/>
    </row>
    <row r="32" spans="1:14" x14ac:dyDescent="0.25">
      <c r="A32" s="291"/>
      <c r="B32" s="22"/>
      <c r="C32" s="57"/>
      <c r="D32" s="57"/>
      <c r="E32" s="58"/>
      <c r="F32" s="278" t="s">
        <v>0</v>
      </c>
      <c r="G32" s="279"/>
      <c r="H32" s="278" t="s">
        <v>0</v>
      </c>
      <c r="I32" s="279"/>
      <c r="J32" s="59"/>
      <c r="K32" s="102" t="s">
        <v>22</v>
      </c>
      <c r="L32" s="103"/>
      <c r="M32" s="104"/>
    </row>
    <row r="33" spans="1:28" x14ac:dyDescent="0.25">
      <c r="A33" s="23"/>
      <c r="B33" s="24"/>
      <c r="C33" s="105"/>
      <c r="D33" s="105"/>
      <c r="E33" s="106"/>
      <c r="F33" s="283" t="s">
        <v>19</v>
      </c>
      <c r="G33" s="284"/>
      <c r="H33" s="283" t="s">
        <v>23</v>
      </c>
      <c r="I33" s="284"/>
      <c r="J33" s="107"/>
      <c r="K33" s="108" t="s">
        <v>24</v>
      </c>
      <c r="L33" s="103"/>
      <c r="M33" s="104"/>
      <c r="N33" s="109"/>
    </row>
    <row r="34" spans="1:28" x14ac:dyDescent="0.25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5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5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5">
      <c r="A37" s="239"/>
      <c r="B37" s="240"/>
      <c r="C37" s="240"/>
      <c r="D37" s="240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5">
      <c r="A38" s="239"/>
      <c r="B38" s="240"/>
      <c r="C38" s="240"/>
      <c r="D38" s="240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5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5">
      <c r="A40" s="235"/>
      <c r="B40" s="236"/>
      <c r="C40" s="236"/>
      <c r="D40" s="236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5">
      <c r="A41" s="235"/>
      <c r="B41" s="236"/>
      <c r="C41" s="236"/>
      <c r="D41" s="236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" thickBot="1" x14ac:dyDescent="0.3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5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5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5">
      <c r="L45" s="53"/>
      <c r="W45" s="56"/>
      <c r="X45" s="56"/>
      <c r="Y45" s="56"/>
      <c r="Z45" s="56"/>
      <c r="AA45" s="56"/>
      <c r="AB45" s="56"/>
    </row>
    <row r="46" spans="1:28" x14ac:dyDescent="0.25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5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5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5">
      <c r="L49" s="53"/>
    </row>
    <row r="50" spans="1:21" x14ac:dyDescent="0.25">
      <c r="L50" s="53"/>
      <c r="N50" s="134"/>
    </row>
    <row r="51" spans="1:21" x14ac:dyDescent="0.25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5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5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5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5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5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5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5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5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5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5">
      <c r="A61" s="228" t="s">
        <v>69</v>
      </c>
      <c r="B61" s="229"/>
      <c r="C61" s="229"/>
      <c r="D61" s="229"/>
      <c r="E61" s="229"/>
      <c r="F61" s="242" t="s">
        <v>35</v>
      </c>
      <c r="G61" s="242"/>
      <c r="H61" s="243" t="s">
        <v>20</v>
      </c>
      <c r="I61" s="243"/>
      <c r="J61" s="146" t="s">
        <v>49</v>
      </c>
      <c r="K61" s="147"/>
      <c r="L61" s="148"/>
      <c r="M61" s="144"/>
      <c r="N61" s="147"/>
    </row>
    <row r="62" spans="1:21" x14ac:dyDescent="0.25">
      <c r="A62" s="230"/>
      <c r="B62" s="231"/>
      <c r="C62" s="231"/>
      <c r="D62" s="231"/>
      <c r="E62" s="231"/>
      <c r="F62" s="251" t="s">
        <v>22</v>
      </c>
      <c r="G62" s="251"/>
      <c r="H62" s="251" t="s">
        <v>22</v>
      </c>
      <c r="I62" s="251"/>
      <c r="J62" s="149">
        <v>1000</v>
      </c>
      <c r="K62" s="142"/>
      <c r="L62" s="143"/>
      <c r="M62" s="144"/>
      <c r="N62" s="142"/>
    </row>
    <row r="63" spans="1:21" ht="12.75" customHeight="1" x14ac:dyDescent="0.25">
      <c r="A63" s="150" t="s">
        <v>41</v>
      </c>
      <c r="B63" s="151"/>
      <c r="C63" s="151"/>
      <c r="D63" s="151"/>
      <c r="E63" s="151"/>
      <c r="F63" s="244"/>
      <c r="G63" s="244"/>
      <c r="H63" s="238"/>
      <c r="I63" s="244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5">
      <c r="A64" s="150" t="s">
        <v>42</v>
      </c>
      <c r="B64" s="151"/>
      <c r="C64" s="151"/>
      <c r="D64" s="151"/>
      <c r="E64" s="151"/>
      <c r="F64" s="244"/>
      <c r="G64" s="244"/>
      <c r="H64" s="238"/>
      <c r="I64" s="244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5">
      <c r="A65" s="150" t="s">
        <v>43</v>
      </c>
      <c r="B65" s="151"/>
      <c r="C65" s="151"/>
      <c r="D65" s="151"/>
      <c r="E65" s="151"/>
      <c r="F65" s="244"/>
      <c r="G65" s="244"/>
      <c r="H65" s="238"/>
      <c r="I65" s="244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5">
      <c r="A66" s="153" t="s">
        <v>44</v>
      </c>
      <c r="B66" s="151"/>
      <c r="C66" s="151"/>
      <c r="D66" s="151"/>
      <c r="E66" s="151"/>
      <c r="F66" s="244"/>
      <c r="G66" s="244"/>
      <c r="H66" s="238"/>
      <c r="I66" s="244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5">
      <c r="A67" s="154"/>
      <c r="B67" s="61"/>
      <c r="C67" s="61"/>
      <c r="D67" s="61"/>
      <c r="E67" s="61"/>
      <c r="F67" s="256"/>
      <c r="G67" s="257"/>
      <c r="H67" s="256"/>
      <c r="I67" s="257"/>
      <c r="J67" s="90" t="str">
        <f t="shared" si="5"/>
        <v/>
      </c>
      <c r="K67" s="142"/>
      <c r="L67" s="143"/>
      <c r="M67" s="144"/>
      <c r="N67" s="142"/>
    </row>
    <row r="68" spans="1:14" ht="12" thickBot="1" x14ac:dyDescent="0.3">
      <c r="A68" s="155" t="s">
        <v>45</v>
      </c>
      <c r="B68" s="156"/>
      <c r="C68" s="156"/>
      <c r="D68" s="156"/>
      <c r="E68" s="156"/>
      <c r="F68" s="258">
        <f>SUM(F63:G67)</f>
        <v>0</v>
      </c>
      <c r="G68" s="258"/>
      <c r="H68" s="260">
        <f>SUM(H63:I67)</f>
        <v>0</v>
      </c>
      <c r="I68" s="258"/>
      <c r="J68" s="157">
        <f>+F68-H68</f>
        <v>0</v>
      </c>
      <c r="K68" s="142"/>
      <c r="L68" s="143"/>
      <c r="M68" s="144"/>
      <c r="N68" s="61"/>
    </row>
    <row r="69" spans="1:14" ht="7" customHeight="1" x14ac:dyDescent="0.25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5">
      <c r="A70" s="124" t="s">
        <v>54</v>
      </c>
      <c r="B70" s="93"/>
      <c r="C70" s="93"/>
      <c r="D70" s="93"/>
      <c r="E70" s="93"/>
      <c r="F70" s="261">
        <f>+F68-F27</f>
        <v>0</v>
      </c>
      <c r="G70" s="261"/>
      <c r="H70" s="261">
        <f>+H68-H27</f>
        <v>0</v>
      </c>
      <c r="I70" s="261"/>
      <c r="J70" s="160"/>
      <c r="K70" s="142"/>
      <c r="L70" s="143"/>
      <c r="M70" s="144"/>
      <c r="N70" s="61"/>
    </row>
    <row r="71" spans="1:14" x14ac:dyDescent="0.25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ht="12" x14ac:dyDescent="0.25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5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5">
      <c r="A74" s="232" t="s">
        <v>37</v>
      </c>
      <c r="B74" s="233"/>
      <c r="C74" s="233"/>
      <c r="D74" s="233"/>
      <c r="E74" s="233"/>
      <c r="F74" s="233"/>
      <c r="G74" s="233"/>
      <c r="H74" s="233"/>
      <c r="I74" s="233"/>
      <c r="J74" s="234"/>
      <c r="K74" s="142"/>
      <c r="L74" s="143"/>
      <c r="M74" s="144"/>
      <c r="N74" s="80" t="s">
        <v>40</v>
      </c>
    </row>
    <row r="75" spans="1:14" x14ac:dyDescent="0.25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5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5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5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5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5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5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5">
      <c r="A82" s="165"/>
      <c r="B82" s="166"/>
      <c r="C82" s="166"/>
      <c r="D82" s="166"/>
      <c r="E82" s="166"/>
      <c r="F82" s="166"/>
      <c r="G82" s="167"/>
      <c r="H82" s="247"/>
      <c r="I82" s="247"/>
      <c r="J82" s="168"/>
      <c r="K82" s="169"/>
      <c r="L82" s="143"/>
      <c r="M82" s="144"/>
    </row>
    <row r="83" spans="1:17" x14ac:dyDescent="0.25">
      <c r="A83" s="68"/>
      <c r="D83" s="39"/>
      <c r="E83" s="39"/>
      <c r="F83" s="249"/>
      <c r="G83" s="249"/>
      <c r="H83" s="248"/>
      <c r="I83" s="248"/>
      <c r="L83" s="143"/>
      <c r="M83" s="144"/>
      <c r="N83" s="152" t="s">
        <v>81</v>
      </c>
    </row>
    <row r="84" spans="1:17" s="80" customFormat="1" ht="26.25" customHeight="1" x14ac:dyDescent="0.25">
      <c r="A84" s="170" t="s">
        <v>5</v>
      </c>
      <c r="B84" s="171"/>
      <c r="C84" s="171"/>
      <c r="D84" s="172" t="s">
        <v>70</v>
      </c>
      <c r="E84" s="172" t="s">
        <v>63</v>
      </c>
      <c r="F84" s="242" t="s">
        <v>35</v>
      </c>
      <c r="G84" s="242"/>
      <c r="H84" s="243" t="s">
        <v>20</v>
      </c>
      <c r="I84" s="243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5" x14ac:dyDescent="0.25">
      <c r="A85" s="222" t="s">
        <v>92</v>
      </c>
      <c r="B85" s="57"/>
      <c r="C85" s="57"/>
      <c r="D85" s="177"/>
      <c r="E85" s="177"/>
      <c r="F85" s="251" t="s">
        <v>22</v>
      </c>
      <c r="G85" s="251"/>
      <c r="H85" s="251" t="s">
        <v>22</v>
      </c>
      <c r="I85" s="251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5">
      <c r="A86" s="235"/>
      <c r="B86" s="236"/>
      <c r="C86" s="237"/>
      <c r="D86" s="69"/>
      <c r="E86" s="79"/>
      <c r="F86" s="246" t="str">
        <f>+IF(D86&lt;&gt;"", ROUND((D86*E86)/1000,0),"")</f>
        <v/>
      </c>
      <c r="G86" s="246"/>
      <c r="H86" s="245"/>
      <c r="I86" s="245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5">
      <c r="A87" s="235"/>
      <c r="B87" s="236"/>
      <c r="C87" s="237"/>
      <c r="D87" s="69"/>
      <c r="E87" s="79"/>
      <c r="F87" s="246" t="str">
        <f t="shared" ref="F87:F89" si="6">+IF(D87&lt;&gt;"", ROUND((D87*E87)/1000,0),"")</f>
        <v/>
      </c>
      <c r="G87" s="246"/>
      <c r="H87" s="245"/>
      <c r="I87" s="245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5">
      <c r="A88" s="235"/>
      <c r="B88" s="236"/>
      <c r="C88" s="237"/>
      <c r="D88" s="69"/>
      <c r="E88" s="79"/>
      <c r="F88" s="246" t="str">
        <f t="shared" si="6"/>
        <v/>
      </c>
      <c r="G88" s="246"/>
      <c r="H88" s="245"/>
      <c r="I88" s="245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5">
      <c r="A89" s="235"/>
      <c r="B89" s="236"/>
      <c r="C89" s="237"/>
      <c r="D89" s="69"/>
      <c r="E89" s="79"/>
      <c r="F89" s="246" t="str">
        <f t="shared" si="6"/>
        <v/>
      </c>
      <c r="G89" s="246"/>
      <c r="H89" s="245"/>
      <c r="I89" s="245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" thickBot="1" x14ac:dyDescent="0.3">
      <c r="A90" s="185" t="s">
        <v>50</v>
      </c>
      <c r="B90" s="186"/>
      <c r="C90" s="186"/>
      <c r="D90" s="187"/>
      <c r="E90" s="187"/>
      <c r="F90" s="250">
        <f>ROUND(SUM(F86:G89),0)</f>
        <v>0</v>
      </c>
      <c r="G90" s="250"/>
      <c r="H90" s="250">
        <f t="shared" ref="H90" si="8">ROUND(SUM(H86:I89),0)</f>
        <v>0</v>
      </c>
      <c r="I90" s="250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5" x14ac:dyDescent="0.25">
      <c r="A91" s="223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5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5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5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5">
      <c r="A95" s="224" t="s">
        <v>95</v>
      </c>
      <c r="B95" s="189"/>
      <c r="C95" s="189"/>
      <c r="D95" s="190" t="s">
        <v>51</v>
      </c>
      <c r="E95" s="191" t="s">
        <v>66</v>
      </c>
      <c r="F95" s="242" t="s">
        <v>35</v>
      </c>
      <c r="G95" s="242"/>
      <c r="H95" s="243" t="s">
        <v>20</v>
      </c>
      <c r="I95" s="243"/>
      <c r="J95" s="146" t="s">
        <v>49</v>
      </c>
      <c r="K95" s="192"/>
      <c r="L95" s="148"/>
      <c r="M95" s="144"/>
      <c r="N95" s="68"/>
    </row>
    <row r="96" spans="1:17" x14ac:dyDescent="0.25">
      <c r="A96" s="176"/>
      <c r="B96" s="193"/>
      <c r="C96" s="193"/>
      <c r="D96" s="251" t="s">
        <v>22</v>
      </c>
      <c r="E96" s="251"/>
      <c r="F96" s="251" t="s">
        <v>22</v>
      </c>
      <c r="G96" s="251"/>
      <c r="H96" s="251" t="s">
        <v>22</v>
      </c>
      <c r="I96" s="251"/>
      <c r="J96" s="178" t="s">
        <v>22</v>
      </c>
      <c r="K96" s="183"/>
      <c r="L96" s="194"/>
      <c r="M96" s="78"/>
      <c r="N96" s="68"/>
    </row>
    <row r="97" spans="1:14" x14ac:dyDescent="0.25">
      <c r="A97" s="235"/>
      <c r="B97" s="236"/>
      <c r="C97" s="237"/>
      <c r="D97" s="69"/>
      <c r="E97" s="79"/>
      <c r="F97" s="252" t="str">
        <f>+IF(D97&lt;&gt;"",ROUND((D97-E97),0),"")</f>
        <v/>
      </c>
      <c r="G97" s="253"/>
      <c r="H97" s="254"/>
      <c r="I97" s="255"/>
      <c r="J97" s="90" t="str">
        <f>+IF(F97&lt;&gt;"",(F97-H97),"")</f>
        <v/>
      </c>
      <c r="K97" s="183"/>
      <c r="L97" s="195"/>
      <c r="M97" s="78"/>
    </row>
    <row r="98" spans="1:14" ht="12.75" customHeight="1" x14ac:dyDescent="0.25">
      <c r="A98" s="235"/>
      <c r="B98" s="236"/>
      <c r="C98" s="237"/>
      <c r="D98" s="69"/>
      <c r="E98" s="79"/>
      <c r="F98" s="252" t="str">
        <f>+IF(D98&lt;&gt;"",ROUND((D98-E98),0),"")</f>
        <v/>
      </c>
      <c r="G98" s="253"/>
      <c r="H98" s="238"/>
      <c r="I98" s="238"/>
      <c r="J98" s="90" t="str">
        <f t="shared" ref="J98" si="9">+IF(F98&lt;&gt;"",(F98-H98),"")</f>
        <v/>
      </c>
      <c r="K98" s="183"/>
      <c r="L98" s="196"/>
      <c r="M98" s="33"/>
    </row>
    <row r="99" spans="1:14" ht="12" thickBot="1" x14ac:dyDescent="0.3">
      <c r="A99" s="185" t="s">
        <v>50</v>
      </c>
      <c r="B99" s="186"/>
      <c r="C99" s="186"/>
      <c r="D99" s="187"/>
      <c r="E99" s="187"/>
      <c r="F99" s="260">
        <f>ROUND(SUM(F97:G98),0)</f>
        <v>0</v>
      </c>
      <c r="G99" s="260"/>
      <c r="H99" s="260">
        <f>ROUND(SUM(H97:I98),0)</f>
        <v>0</v>
      </c>
      <c r="I99" s="260"/>
      <c r="J99" s="188">
        <f>+F99-H99</f>
        <v>0</v>
      </c>
      <c r="K99" s="183"/>
      <c r="L99" s="196"/>
      <c r="M99" s="33"/>
    </row>
    <row r="100" spans="1:14" ht="12.5" x14ac:dyDescent="0.25">
      <c r="A100" s="223" t="s">
        <v>94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5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5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5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5">
      <c r="A104" s="170" t="s">
        <v>8</v>
      </c>
      <c r="B104" s="171"/>
      <c r="C104" s="171"/>
      <c r="D104" s="197"/>
      <c r="E104" s="197"/>
      <c r="F104" s="242" t="s">
        <v>35</v>
      </c>
      <c r="G104" s="242"/>
      <c r="H104" s="243" t="s">
        <v>20</v>
      </c>
      <c r="I104" s="243"/>
      <c r="J104" s="198" t="s">
        <v>49</v>
      </c>
      <c r="K104" s="49"/>
      <c r="L104" s="194"/>
      <c r="M104" s="173"/>
      <c r="N104" s="199"/>
    </row>
    <row r="105" spans="1:14" s="80" customFormat="1" x14ac:dyDescent="0.25">
      <c r="A105" s="200"/>
      <c r="B105" s="201"/>
      <c r="C105" s="201"/>
      <c r="D105" s="202"/>
      <c r="E105" s="202"/>
      <c r="F105" s="259" t="s">
        <v>22</v>
      </c>
      <c r="G105" s="259"/>
      <c r="H105" s="259" t="s">
        <v>22</v>
      </c>
      <c r="I105" s="259"/>
      <c r="J105" s="203" t="s">
        <v>22</v>
      </c>
      <c r="K105" s="204"/>
      <c r="L105" s="194"/>
      <c r="M105" s="173"/>
    </row>
    <row r="106" spans="1:14" x14ac:dyDescent="0.25">
      <c r="A106" s="239"/>
      <c r="B106" s="240"/>
      <c r="C106" s="240"/>
      <c r="D106" s="240"/>
      <c r="E106" s="241"/>
      <c r="F106" s="238"/>
      <c r="G106" s="238"/>
      <c r="H106" s="245"/>
      <c r="I106" s="245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5">
      <c r="A107" s="205"/>
      <c r="B107" s="206"/>
      <c r="C107" s="206"/>
      <c r="D107" s="206"/>
      <c r="E107" s="207"/>
      <c r="F107" s="238"/>
      <c r="G107" s="238"/>
      <c r="H107" s="238"/>
      <c r="I107" s="238"/>
      <c r="J107" s="90" t="str">
        <f t="shared" si="10"/>
        <v/>
      </c>
      <c r="K107" s="183"/>
      <c r="L107" s="194"/>
      <c r="M107" s="173"/>
    </row>
    <row r="108" spans="1:14" x14ac:dyDescent="0.25">
      <c r="A108" s="205"/>
      <c r="B108" s="206"/>
      <c r="C108" s="206"/>
      <c r="D108" s="206"/>
      <c r="E108" s="207"/>
      <c r="F108" s="238"/>
      <c r="G108" s="238"/>
      <c r="H108" s="238"/>
      <c r="I108" s="238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5">
      <c r="A109" s="239"/>
      <c r="B109" s="240"/>
      <c r="C109" s="240"/>
      <c r="D109" s="240"/>
      <c r="E109" s="241"/>
      <c r="F109" s="238"/>
      <c r="G109" s="238"/>
      <c r="H109" s="238"/>
      <c r="I109" s="238"/>
      <c r="J109" s="90" t="str">
        <f t="shared" si="10"/>
        <v/>
      </c>
      <c r="K109" s="183"/>
      <c r="L109" s="194"/>
      <c r="M109" s="173"/>
    </row>
    <row r="110" spans="1:14" x14ac:dyDescent="0.25">
      <c r="A110" s="239"/>
      <c r="B110" s="240"/>
      <c r="C110" s="240"/>
      <c r="D110" s="240"/>
      <c r="E110" s="241"/>
      <c r="F110" s="238"/>
      <c r="G110" s="238"/>
      <c r="H110" s="238"/>
      <c r="I110" s="238"/>
      <c r="J110" s="90" t="str">
        <f t="shared" si="10"/>
        <v/>
      </c>
      <c r="K110" s="183"/>
      <c r="L110" s="194"/>
      <c r="M110" s="173"/>
    </row>
    <row r="111" spans="1:14" x14ac:dyDescent="0.25">
      <c r="A111" s="205"/>
      <c r="B111" s="206"/>
      <c r="C111" s="206"/>
      <c r="D111" s="206"/>
      <c r="E111" s="207"/>
      <c r="F111" s="238"/>
      <c r="G111" s="238"/>
      <c r="H111" s="238"/>
      <c r="I111" s="238"/>
      <c r="J111" s="90" t="str">
        <f t="shared" si="10"/>
        <v/>
      </c>
      <c r="K111" s="183"/>
      <c r="L111" s="194"/>
      <c r="M111" s="173"/>
    </row>
    <row r="112" spans="1:14" x14ac:dyDescent="0.25">
      <c r="A112" s="239"/>
      <c r="B112" s="240"/>
      <c r="C112" s="240"/>
      <c r="D112" s="240"/>
      <c r="E112" s="241"/>
      <c r="F112" s="238"/>
      <c r="G112" s="238"/>
      <c r="H112" s="238"/>
      <c r="I112" s="238"/>
      <c r="J112" s="90" t="str">
        <f t="shared" si="10"/>
        <v/>
      </c>
      <c r="K112" s="183"/>
      <c r="L112" s="194"/>
      <c r="M112" s="173"/>
    </row>
    <row r="113" spans="1:14" ht="12" thickBot="1" x14ac:dyDescent="0.3">
      <c r="A113" s="185" t="s">
        <v>50</v>
      </c>
      <c r="B113" s="186"/>
      <c r="C113" s="186"/>
      <c r="D113" s="187"/>
      <c r="E113" s="187"/>
      <c r="F113" s="258">
        <f>ROUND(SUM(F106:G112),0)</f>
        <v>0</v>
      </c>
      <c r="G113" s="258"/>
      <c r="H113" s="258">
        <f>ROUND(SUM(H106:I112),0)</f>
        <v>0</v>
      </c>
      <c r="I113" s="258"/>
      <c r="J113" s="208">
        <f>+F113-H113</f>
        <v>0</v>
      </c>
      <c r="K113" s="179"/>
      <c r="L113" s="194"/>
      <c r="M113" s="173"/>
    </row>
    <row r="114" spans="1:14" ht="12.5" x14ac:dyDescent="0.25">
      <c r="A114" s="223" t="s">
        <v>96</v>
      </c>
      <c r="J114" s="52"/>
      <c r="L114" s="194"/>
      <c r="M114" s="173"/>
    </row>
    <row r="115" spans="1:14" x14ac:dyDescent="0.25">
      <c r="J115" s="52"/>
      <c r="L115" s="194"/>
      <c r="M115" s="173"/>
      <c r="N115" s="89" t="s">
        <v>75</v>
      </c>
    </row>
    <row r="116" spans="1:14" x14ac:dyDescent="0.25">
      <c r="J116" s="52"/>
      <c r="L116" s="194"/>
      <c r="M116" s="173"/>
    </row>
    <row r="117" spans="1:14" x14ac:dyDescent="0.25">
      <c r="J117" s="52"/>
      <c r="L117" s="194"/>
      <c r="M117" s="173"/>
    </row>
    <row r="118" spans="1:14" x14ac:dyDescent="0.25">
      <c r="J118" s="52"/>
      <c r="L118" s="194"/>
      <c r="M118" s="173"/>
    </row>
    <row r="119" spans="1:14" s="80" customFormat="1" ht="29.25" customHeight="1" x14ac:dyDescent="0.25">
      <c r="A119" s="170" t="s">
        <v>38</v>
      </c>
      <c r="B119" s="189"/>
      <c r="C119" s="189"/>
      <c r="D119" s="190"/>
      <c r="E119" s="190"/>
      <c r="F119" s="242" t="s">
        <v>35</v>
      </c>
      <c r="G119" s="242"/>
      <c r="H119" s="243" t="s">
        <v>20</v>
      </c>
      <c r="I119" s="243"/>
      <c r="J119" s="198" t="s">
        <v>49</v>
      </c>
      <c r="L119" s="194"/>
      <c r="M119" s="173"/>
    </row>
    <row r="120" spans="1:14" x14ac:dyDescent="0.25">
      <c r="A120" s="176"/>
      <c r="B120" s="193"/>
      <c r="C120" s="193"/>
      <c r="D120" s="209"/>
      <c r="E120" s="209"/>
      <c r="F120" s="251" t="s">
        <v>22</v>
      </c>
      <c r="G120" s="251"/>
      <c r="H120" s="251" t="s">
        <v>22</v>
      </c>
      <c r="I120" s="251"/>
      <c r="J120" s="178" t="s">
        <v>22</v>
      </c>
      <c r="L120" s="194"/>
      <c r="M120" s="173"/>
    </row>
    <row r="121" spans="1:14" x14ac:dyDescent="0.25">
      <c r="A121" s="205"/>
      <c r="B121" s="206"/>
      <c r="C121" s="206"/>
      <c r="D121" s="206"/>
      <c r="E121" s="207"/>
      <c r="F121" s="254"/>
      <c r="G121" s="255"/>
      <c r="H121" s="254"/>
      <c r="I121" s="255"/>
      <c r="J121" s="90" t="str">
        <f t="shared" ref="J121:J122" si="11">+IF(F121&lt;&gt;"",(F121-H121),"")</f>
        <v/>
      </c>
      <c r="L121" s="194"/>
      <c r="M121" s="173"/>
    </row>
    <row r="122" spans="1:14" x14ac:dyDescent="0.25">
      <c r="A122" s="205"/>
      <c r="B122" s="206"/>
      <c r="C122" s="206"/>
      <c r="D122" s="206"/>
      <c r="E122" s="207"/>
      <c r="F122" s="238"/>
      <c r="G122" s="238"/>
      <c r="H122" s="238"/>
      <c r="I122" s="238"/>
      <c r="J122" s="90" t="str">
        <f t="shared" si="11"/>
        <v/>
      </c>
      <c r="L122" s="194"/>
      <c r="M122" s="173"/>
    </row>
    <row r="123" spans="1:14" ht="12" thickBot="1" x14ac:dyDescent="0.3">
      <c r="A123" s="185" t="s">
        <v>50</v>
      </c>
      <c r="B123" s="186"/>
      <c r="C123" s="186"/>
      <c r="D123" s="187"/>
      <c r="E123" s="187"/>
      <c r="F123" s="260">
        <f>+ROUND(SUM(F121:G122),0)</f>
        <v>0</v>
      </c>
      <c r="G123" s="260"/>
      <c r="H123" s="260">
        <f t="shared" ref="H123" si="12">+ROUND(SUM(H121:I122),0)</f>
        <v>0</v>
      </c>
      <c r="I123" s="260"/>
      <c r="J123" s="188">
        <f>+F123-H123</f>
        <v>0</v>
      </c>
      <c r="L123" s="194"/>
      <c r="M123" s="173"/>
    </row>
    <row r="124" spans="1:14" ht="12.5" x14ac:dyDescent="0.25">
      <c r="A124" s="223" t="s">
        <v>97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5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5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5" x14ac:dyDescent="0.25">
      <c r="A130" s="225" t="s">
        <v>98</v>
      </c>
      <c r="B130" s="226"/>
      <c r="C130" s="226"/>
      <c r="D130" s="226"/>
      <c r="E130" s="226"/>
      <c r="F130" s="226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5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5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5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5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5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5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5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5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5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3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" thickTop="1" x14ac:dyDescent="0.25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5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5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5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5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5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5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5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5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5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5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5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5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5">
      <c r="A154" s="61"/>
      <c r="B154" s="61"/>
      <c r="C154" s="61"/>
      <c r="D154" s="136"/>
      <c r="E154" s="136"/>
      <c r="F154" s="136"/>
    </row>
    <row r="155" spans="1:14" x14ac:dyDescent="0.25">
      <c r="A155" s="61"/>
    </row>
  </sheetData>
  <sheetProtection formatCells="0" formatColumns="0" formatRows="0" insertColumns="0" insertRows="0" deleteRows="0"/>
  <mergeCells count="144"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Mette Trudsø Kruse</cp:lastModifiedBy>
  <cp:lastPrinted>2023-11-29T12:15:55Z</cp:lastPrinted>
  <dcterms:created xsi:type="dcterms:W3CDTF">2012-01-05T13:41:42Z</dcterms:created>
  <dcterms:modified xsi:type="dcterms:W3CDTF">2024-11-07T09:20:03Z</dcterms:modified>
</cp:coreProperties>
</file>