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1. PAF\8. Skabeloner\2. Afrapportering\2023\"/>
    </mc:Choice>
  </mc:AlternateContent>
  <xr:revisionPtr revIDLastSave="0" documentId="13_ncr:1_{3A2D8D55-4872-4C1C-80E3-28BBA3603480}" xr6:coauthVersionLast="47" xr6:coauthVersionMax="47"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<sst xmlns="http://schemas.openxmlformats.org/spreadsheetml/2006/main" count="191" uniqueCount="141">
  <si>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</si>
  <si>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</si>
  <si>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</si>
  <si>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</si>
  <si>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</si>
  <si>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</si>
  <si>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</si>
  <si>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</si>
  <si>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</si>
  <si>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</si>
  <si>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</si>
  <si>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</si>
  <si>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</si>
  <si>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</si>
  <si>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</si>
  <si>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</si>
  <si>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</si>
  <si>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</si>
  <si>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</si>
  <si>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</si>
  <si>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</si>
  <si>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</si>
  <si>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</si>
  <si>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</si>
  <si>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</si>
  <si>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</si>
  <si>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</si>
  <si>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</si>
  <si>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</si>
  <si>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</si>
  <si>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</si>
  <si>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</si>
  <si>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</si>
  <si>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</si>
  <si>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</si>
  <si>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</si>
  <si>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</si>
  <si>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</si>
  <si>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</si>
  <si>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</si>
  <si>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</si>
  <si>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</si>
  <si>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</si>
  <si>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</si>
  <si>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</si>
  <si>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</si>
  <si>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</si>
  <si>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</si>
  <si>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</si>
  <si>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</si>
  <si>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</si>
  <si>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</si>
  <si>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</si>
  <si>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</si>
  <si>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</si>
  <si>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</si>
  <si>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</si>
  <si>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</si>
  <si>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</si>
  <si>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</si>
  <si>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</si>
  <si>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</si>
  <si>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</si>
  <si>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</si>
  <si>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</si>
  <si>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</si>
  <si>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</si>
  <si>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</si>
  <si>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</si>
  <si>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</si>
  <si>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</si>
  <si>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</si>
  <si>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</si>
  <si>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</si>
  <si>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</si>
  <si>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</si>
  <si>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</si>
  <si>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</si>
  <si>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</si>
  <si>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</si>
  <si>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</si>
  <si>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</si>
  <si>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</si>
  <si>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</si>
  <si>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</si>
  <si>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</si>
  <si>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</si>
  <si>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</si>
  <si>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</si>
  <si>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</si>
  <si>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</si>
  <si>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</si>
  <si>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</si>
  <si>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</si>
  <si>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</si>
  <si>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</si>
  <si>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</si>
  <si>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</si>
  <si>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</si>
  <si>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</si>
  <si>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</si>
  <si>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</si>
  <si>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</si>
  <si>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</si>
  <si>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</si>
  <si>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</si>
  <si>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</si>
  <si>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</si>
  <si>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</si>
  <si>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</si>
  <si>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</si>
  <si>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</si>
  <si>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</si>
  <si>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</si>
  <si>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</si>
  <si>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</si>
  <si>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</si>
  <si>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</si>
  <si>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</si>
  <si>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</si>
  <si>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</si>
  <si>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</si>
  <si>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</si>
  <si>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</si>
  <si>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</si>
  <si>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</si>
  <si>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</si>
  <si>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</si>
  <si>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</si>
  <si>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</si>
  <si>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</si>
  <si>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</si>
  <si>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</si>
  <si>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</si>
  <si>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</si>
  <si>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</si>
  <si>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</si>
  <si>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2.3 Udstyr (køb af udstyr og dyr)</t>
  </si>
  <si>
    <t>2.4 Øvrige projektudgifter</t>
  </si>
  <si>
    <t>2.5 Indtægter i projektperioden</t>
  </si>
  <si>
    <t>2.6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</si>
</sst>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9"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3" fontId="10" fillId="2" borderId="7" xfId="0" applyNumberFormat="1" applyFont="1" applyFill="1" applyBorder="1"/>
    <xf numFmtId="3" fontId="10" fillId="2" borderId="11" xfId="0" applyNumberFormat="1" applyFont="1" applyFill="1" applyBorder="1"/>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0" fontId="18" fillId="3" borderId="13" xfId="0" applyFont="1" applyFill="1" applyBorder="1" applyAlignment="1">
      <alignment horizontal="center" vertical="center"/>
    </xf>
    <xf numFmtId="0" fontId="16" fillId="3" borderId="6" xfId="0" applyFont="1" applyFill="1" applyBorder="1" applyAlignment="1">
      <alignment horizontal="center"/>
    </xf>
    <xf numFmtId="0" fontId="16" fillId="3" borderId="3"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0" fontId="0" fillId="0" borderId="3" xfId="0" applyBorder="1" applyAlignment="1" applyProtection="1">
      <alignment horizontal="left" vertical="top"/>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0" fontId="18" fillId="3" borderId="20" xfId="0" applyFont="1" applyFill="1" applyBorder="1" applyAlignment="1">
      <alignment horizontal="center" vertical="center"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0" fillId="0" borderId="20" xfId="0" applyNumberFormat="1" applyFont="1" applyBorder="1" applyAlignment="1">
      <alignment horizontal="right"/>
    </xf>
    <xf numFmtId="0" fontId="18" fillId="3" borderId="4" xfId="0" applyFont="1" applyFill="1" applyBorder="1" applyAlignment="1">
      <alignment horizontal="center" vertical="center" wrapText="1"/>
    </xf>
    <xf numFmtId="49" fontId="10" fillId="3" borderId="3" xfId="0" applyNumberFormat="1" applyFont="1" applyFill="1" applyBorder="1" applyAlignment="1">
      <alignment horizontal="center"/>
    </xf>
    <xf numFmtId="3" fontId="18" fillId="2" borderId="19" xfId="0" applyNumberFormat="1" applyFont="1" applyFill="1" applyBorder="1"/>
    <xf numFmtId="3" fontId="18" fillId="2" borderId="19" xfId="0" applyNumberFormat="1" applyFont="1" applyFill="1" applyBorder="1" applyAlignment="1">
      <alignment horizontal="right"/>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0" fillId="0" borderId="20" xfId="0" applyNumberFormat="1" applyFont="1" applyBorder="1"/>
    <xf numFmtId="0" fontId="8" fillId="0" borderId="7" xfId="0" applyFont="1" applyBorder="1" applyAlignment="1" applyProtection="1">
      <alignment horizontal="left" wrapText="1"/>
      <protection locked="0"/>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0" fontId="18" fillId="2" borderId="19" xfId="0" applyFont="1" applyFill="1" applyBorder="1"/>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D22" sqref="D22"/>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zoomScaleNormal="100" zoomScaleSheetLayoutView="100" workbookViewId="0">
      <selection activeCell="M90" sqref="M90"/>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7" t="s">
        <v>114</v>
      </c>
      <c r="C5" s="347"/>
      <c r="D5" s="347"/>
      <c r="E5" s="347"/>
      <c r="F5" s="347"/>
      <c r="G5" s="347"/>
      <c r="H5" s="347"/>
      <c r="I5" s="347"/>
      <c r="J5" s="347"/>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7" t="s">
        <v>115</v>
      </c>
      <c r="C7" s="347"/>
      <c r="D7" s="347"/>
      <c r="E7" s="347"/>
      <c r="F7" s="347"/>
      <c r="G7" s="347"/>
      <c r="H7" s="347"/>
      <c r="I7" s="347"/>
      <c r="J7" s="347"/>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34" t="s">
        <v>17</v>
      </c>
      <c r="G11" s="316"/>
      <c r="H11" s="316" t="s">
        <v>21</v>
      </c>
      <c r="I11" s="317"/>
      <c r="J11" s="313" t="s">
        <v>29</v>
      </c>
      <c r="K11" s="212"/>
      <c r="L11" s="205"/>
      <c r="M11" s="377" t="s">
        <v>110</v>
      </c>
      <c r="N11" s="377"/>
      <c r="O11" s="377"/>
      <c r="P11" s="377"/>
      <c r="Q11" s="377"/>
      <c r="R11" s="377"/>
      <c r="S11" s="377"/>
      <c r="T11" s="377"/>
      <c r="U11" s="377"/>
      <c r="V11" s="377"/>
      <c r="W11" s="377"/>
      <c r="X11" s="104"/>
      <c r="Y11" s="104"/>
      <c r="Z11" s="104"/>
      <c r="AA11" s="104"/>
    </row>
    <row r="12" spans="1:27" ht="12" customHeight="1" x14ac:dyDescent="0.2">
      <c r="A12" s="22"/>
      <c r="B12" s="23"/>
      <c r="C12" s="23"/>
      <c r="D12" s="24"/>
      <c r="E12" s="24"/>
      <c r="F12" s="335" t="s">
        <v>0</v>
      </c>
      <c r="G12" s="336"/>
      <c r="H12" s="336" t="s">
        <v>0</v>
      </c>
      <c r="I12" s="352"/>
      <c r="J12" s="355"/>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37" t="s">
        <v>20</v>
      </c>
      <c r="G13" s="338"/>
      <c r="H13" s="353" t="s">
        <v>22</v>
      </c>
      <c r="I13" s="354"/>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26" t="str">
        <f>IF(B14&lt;&gt;"",ROUND((+B14*C14)/1000,0),"")</f>
        <v/>
      </c>
      <c r="G14" s="327"/>
      <c r="H14" s="330"/>
      <c r="I14" s="331"/>
      <c r="J14" s="30" t="str">
        <f t="shared" ref="J14:J29" si="0">IFERROR(($F14-$H14)/$H$29,"")</f>
        <v/>
      </c>
      <c r="K14" s="214"/>
      <c r="L14" s="9"/>
      <c r="M14" t="s">
        <v>109</v>
      </c>
      <c r="N14" s="147"/>
    </row>
    <row r="15" spans="1:27" x14ac:dyDescent="0.2">
      <c r="A15" s="16"/>
      <c r="B15" s="26"/>
      <c r="C15" s="27"/>
      <c r="D15" s="28"/>
      <c r="E15" s="29" t="str">
        <f>IF(D15&lt;&gt;"",ROUND(C15*(1+D15/100),0),"")</f>
        <v/>
      </c>
      <c r="F15" s="326" t="str">
        <f>IF(B15&lt;&gt;"",ROUND((+B15*C15)/1000,0),"")</f>
        <v/>
      </c>
      <c r="G15" s="327"/>
      <c r="H15" s="330"/>
      <c r="I15" s="331"/>
      <c r="J15" s="30" t="str">
        <f t="shared" si="0"/>
        <v/>
      </c>
      <c r="K15" s="214"/>
      <c r="L15" s="9"/>
      <c r="M15" s="136"/>
    </row>
    <row r="16" spans="1:27" ht="12.75" x14ac:dyDescent="0.2">
      <c r="A16" s="31"/>
      <c r="B16" s="26"/>
      <c r="C16" s="27"/>
      <c r="D16" s="28"/>
      <c r="E16" s="29" t="str">
        <f t="shared" ref="E16:E19" si="1">IF(D16&lt;&gt;"",ROUND(C16*(1+D16/100),0),"")</f>
        <v/>
      </c>
      <c r="F16" s="326" t="str">
        <f t="shared" ref="F16:F19" si="2">IF(B16&lt;&gt;"",ROUND((+B16*C16)/1000,0),"")</f>
        <v/>
      </c>
      <c r="G16" s="327"/>
      <c r="H16" s="330"/>
      <c r="I16" s="331"/>
      <c r="J16" s="30" t="str">
        <f t="shared" si="0"/>
        <v/>
      </c>
      <c r="K16" s="214"/>
      <c r="L16" s="9"/>
      <c r="M16" s="256" t="s">
        <v>98</v>
      </c>
    </row>
    <row r="17" spans="1:13" x14ac:dyDescent="0.2">
      <c r="A17" s="16"/>
      <c r="B17" s="26"/>
      <c r="C17" s="27"/>
      <c r="D17" s="28"/>
      <c r="E17" s="29" t="str">
        <f t="shared" si="1"/>
        <v/>
      </c>
      <c r="F17" s="326" t="str">
        <f t="shared" si="2"/>
        <v/>
      </c>
      <c r="G17" s="327"/>
      <c r="H17" s="330"/>
      <c r="I17" s="331"/>
      <c r="J17" s="30" t="str">
        <f t="shared" si="0"/>
        <v/>
      </c>
      <c r="K17" s="214"/>
      <c r="L17" s="9"/>
    </row>
    <row r="18" spans="1:13" x14ac:dyDescent="0.2">
      <c r="A18" s="16"/>
      <c r="B18" s="26"/>
      <c r="C18" s="27"/>
      <c r="D18" s="28"/>
      <c r="E18" s="29" t="str">
        <f t="shared" ref="E18" si="3">IF(D18&lt;&gt;"",ROUND(C18*(1+D18/100),0),"")</f>
        <v/>
      </c>
      <c r="F18" s="326" t="str">
        <f t="shared" ref="F18" si="4">IF(B18&lt;&gt;"",ROUND((+B18*C18)/1000,0),"")</f>
        <v/>
      </c>
      <c r="G18" s="327"/>
      <c r="H18" s="330"/>
      <c r="I18" s="331"/>
      <c r="J18" s="30" t="str">
        <f t="shared" si="0"/>
        <v/>
      </c>
      <c r="K18" s="214"/>
      <c r="L18" s="9"/>
      <c r="M18" s="117"/>
    </row>
    <row r="19" spans="1:13" x14ac:dyDescent="0.2">
      <c r="A19" s="16"/>
      <c r="B19" s="26"/>
      <c r="C19" s="27"/>
      <c r="D19" s="28"/>
      <c r="E19" s="29" t="str">
        <f t="shared" si="1"/>
        <v/>
      </c>
      <c r="F19" s="326" t="str">
        <f t="shared" si="2"/>
        <v/>
      </c>
      <c r="G19" s="327"/>
      <c r="H19" s="330"/>
      <c r="I19" s="331"/>
      <c r="J19" s="30" t="str">
        <f t="shared" si="0"/>
        <v/>
      </c>
      <c r="K19" s="214"/>
      <c r="L19" s="9"/>
      <c r="M19" s="137" t="s">
        <v>18</v>
      </c>
    </row>
    <row r="20" spans="1:13" x14ac:dyDescent="0.2">
      <c r="A20" s="41" t="s">
        <v>13</v>
      </c>
      <c r="B20" s="32"/>
      <c r="C20" s="32"/>
      <c r="D20" s="32"/>
      <c r="E20" s="33"/>
      <c r="F20" s="326">
        <f>SUM(F14:F19)</f>
        <v>0</v>
      </c>
      <c r="G20" s="327"/>
      <c r="H20" s="326">
        <f>SUM(H14:H19)</f>
        <v>0</v>
      </c>
      <c r="I20" s="327"/>
      <c r="J20" s="30" t="str">
        <f t="shared" si="0"/>
        <v/>
      </c>
      <c r="K20" s="214"/>
      <c r="L20" s="9"/>
    </row>
    <row r="21" spans="1:13" ht="12.75" x14ac:dyDescent="0.2">
      <c r="A21" s="34" t="s">
        <v>5</v>
      </c>
      <c r="B21" s="32"/>
      <c r="C21" s="32"/>
      <c r="D21" s="35"/>
      <c r="E21" s="36"/>
      <c r="F21" s="324">
        <f>+F90</f>
        <v>0</v>
      </c>
      <c r="G21" s="325"/>
      <c r="H21" s="324">
        <f>+H90</f>
        <v>0</v>
      </c>
      <c r="I21" s="325"/>
      <c r="J21" s="30" t="str">
        <f t="shared" si="0"/>
        <v/>
      </c>
      <c r="K21" s="214"/>
      <c r="L21" s="207"/>
      <c r="M21" s="96" t="s">
        <v>111</v>
      </c>
    </row>
    <row r="22" spans="1:13" ht="12.75" x14ac:dyDescent="0.2">
      <c r="A22" s="248" t="s">
        <v>96</v>
      </c>
      <c r="B22" s="32"/>
      <c r="C22" s="32"/>
      <c r="D22" s="35"/>
      <c r="E22" s="36"/>
      <c r="F22" s="326">
        <f>+F101</f>
        <v>0</v>
      </c>
      <c r="G22" s="327"/>
      <c r="H22" s="326">
        <f>+H101</f>
        <v>0</v>
      </c>
      <c r="I22" s="327"/>
      <c r="J22" s="30" t="str">
        <f>IFERROR(($F22-$H22)/$H$29,"")</f>
        <v/>
      </c>
      <c r="K22" s="214"/>
      <c r="L22" s="9"/>
      <c r="M22" s="96" t="s">
        <v>130</v>
      </c>
    </row>
    <row r="23" spans="1:13" ht="12.75" x14ac:dyDescent="0.2">
      <c r="A23" s="34" t="s">
        <v>8</v>
      </c>
      <c r="B23" s="32"/>
      <c r="C23" s="32"/>
      <c r="D23" s="35"/>
      <c r="E23" s="36"/>
      <c r="F23" s="324">
        <f>+F114</f>
        <v>0</v>
      </c>
      <c r="G23" s="325"/>
      <c r="H23" s="324">
        <f>+H114</f>
        <v>0</v>
      </c>
      <c r="I23" s="325"/>
      <c r="J23" s="30" t="str">
        <f t="shared" si="0"/>
        <v/>
      </c>
      <c r="K23" s="214"/>
      <c r="L23" s="207"/>
      <c r="M23" s="96" t="s">
        <v>131</v>
      </c>
    </row>
    <row r="24" spans="1:13" x14ac:dyDescent="0.2">
      <c r="A24" s="37" t="s">
        <v>14</v>
      </c>
      <c r="B24" s="38"/>
      <c r="C24" s="38"/>
      <c r="D24" s="39"/>
      <c r="E24" s="40"/>
      <c r="F24" s="328">
        <f>ROUND(SUM(F20:F23),0)</f>
        <v>0</v>
      </c>
      <c r="G24" s="329"/>
      <c r="H24" s="328">
        <f>ROUND(SUM(H20:H23),0)</f>
        <v>0</v>
      </c>
      <c r="I24" s="329"/>
      <c r="J24" s="30" t="str">
        <f t="shared" si="0"/>
        <v/>
      </c>
      <c r="K24" s="214"/>
      <c r="L24" s="10"/>
      <c r="M24" s="138"/>
    </row>
    <row r="25" spans="1:13" x14ac:dyDescent="0.2">
      <c r="A25" s="339" t="s">
        <v>30</v>
      </c>
      <c r="B25" s="340"/>
      <c r="C25" s="340"/>
      <c r="D25" s="35"/>
      <c r="E25" s="36"/>
      <c r="F25" s="326" t="str">
        <f>IF(SUM(D14:D19)&lt;&gt;0,ROUND((SUMPRODUCT(B14:B19,E14:E19)-SUMPRODUCT(B14:B19,C14:C19))/1000,0),"")</f>
        <v/>
      </c>
      <c r="G25" s="327"/>
      <c r="H25" s="330"/>
      <c r="I25" s="331"/>
      <c r="J25" s="30" t="str">
        <f t="shared" si="0"/>
        <v/>
      </c>
      <c r="K25" s="214"/>
      <c r="L25" s="9"/>
      <c r="M25" s="117" t="s">
        <v>78</v>
      </c>
    </row>
    <row r="26" spans="1:13" x14ac:dyDescent="0.2">
      <c r="A26" s="34" t="s">
        <v>31</v>
      </c>
      <c r="B26" s="32"/>
      <c r="C26" s="32"/>
      <c r="D26" s="77"/>
      <c r="E26" s="42" t="s">
        <v>9</v>
      </c>
      <c r="F26" s="326" t="str">
        <f>IF(D26&lt;&gt;"",ROUND((SUM(F20:F23)-F28)*(1+D26/100)-(SUM(F20:F23)-F28),0),"")</f>
        <v/>
      </c>
      <c r="G26" s="327"/>
      <c r="H26" s="330"/>
      <c r="I26" s="331"/>
      <c r="J26" s="30" t="str">
        <f t="shared" si="0"/>
        <v/>
      </c>
      <c r="K26" s="214"/>
      <c r="L26" s="9"/>
      <c r="M26" s="117" t="s">
        <v>77</v>
      </c>
    </row>
    <row r="27" spans="1:13" x14ac:dyDescent="0.2">
      <c r="A27" s="43" t="s">
        <v>15</v>
      </c>
      <c r="B27" s="44"/>
      <c r="C27" s="44"/>
      <c r="D27" s="45"/>
      <c r="E27" s="46"/>
      <c r="F27" s="328">
        <f>IFERROR(ROUND(+F24+F25+F26,0),IFERROR(ROUND(F24+F25,0),IFERROR(F24+F26,F24)))</f>
        <v>0</v>
      </c>
      <c r="G27" s="329"/>
      <c r="H27" s="328">
        <f>IFERROR(ROUND(+H24+H25+H26,0),IFERROR(ROUND(H24+H25,0),IFERROR(H24+H26,H24)))</f>
        <v>0</v>
      </c>
      <c r="I27" s="329"/>
      <c r="J27" s="30" t="str">
        <f t="shared" si="0"/>
        <v/>
      </c>
      <c r="K27" s="214"/>
      <c r="L27" s="10"/>
      <c r="M27" s="280" t="s">
        <v>120</v>
      </c>
    </row>
    <row r="28" spans="1:13" ht="12.75" x14ac:dyDescent="0.2">
      <c r="A28" s="25" t="s">
        <v>6</v>
      </c>
      <c r="B28" s="47"/>
      <c r="C28" s="47"/>
      <c r="D28" s="48"/>
      <c r="E28" s="49"/>
      <c r="F28" s="324">
        <f>+F124</f>
        <v>0</v>
      </c>
      <c r="G28" s="325"/>
      <c r="H28" s="324">
        <f>+H124</f>
        <v>0</v>
      </c>
      <c r="I28" s="325"/>
      <c r="J28" s="30" t="str">
        <f t="shared" si="0"/>
        <v/>
      </c>
      <c r="K28" s="214"/>
      <c r="L28" s="207"/>
      <c r="M28" s="96" t="s">
        <v>121</v>
      </c>
    </row>
    <row r="29" spans="1:13" ht="12.75" thickBot="1" x14ac:dyDescent="0.25">
      <c r="A29" s="50" t="s">
        <v>1</v>
      </c>
      <c r="B29" s="51"/>
      <c r="C29" s="51"/>
      <c r="D29" s="52"/>
      <c r="E29" s="53"/>
      <c r="F29" s="348">
        <f>ROUND(+F27-F28,0)</f>
        <v>0</v>
      </c>
      <c r="G29" s="349"/>
      <c r="H29" s="348">
        <f>ROUND(+H27-H28,0)</f>
        <v>0</v>
      </c>
      <c r="I29" s="349"/>
      <c r="J29" s="79" t="str">
        <f t="shared" si="0"/>
        <v/>
      </c>
      <c r="K29" s="215"/>
      <c r="L29" s="10"/>
    </row>
    <row r="30" spans="1:13" ht="21" customHeight="1" x14ac:dyDescent="0.2">
      <c r="A30" s="55" t="s">
        <v>12</v>
      </c>
      <c r="B30" s="56"/>
      <c r="C30" s="56"/>
      <c r="D30" s="57"/>
      <c r="E30" s="58"/>
      <c r="F30" s="350" t="str">
        <f>IFERROR((F25+F26)/F29,IFERROR(F25/F29,IFERROR(F26/F29,"")))</f>
        <v/>
      </c>
      <c r="G30" s="351"/>
      <c r="H30" s="350" t="str">
        <f>IFERROR((H25+H26)/H29,IFERROR(H25/H29,IFERROR(H26/H29,"")))</f>
        <v/>
      </c>
      <c r="I30" s="351"/>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34" t="s">
        <v>17</v>
      </c>
      <c r="G33" s="317"/>
      <c r="H33" s="316" t="s">
        <v>21</v>
      </c>
      <c r="I33" s="317"/>
      <c r="J33" s="78" t="s">
        <v>23</v>
      </c>
      <c r="K33" s="218"/>
      <c r="L33" s="205"/>
    </row>
    <row r="34" spans="1:27" x14ac:dyDescent="0.2">
      <c r="A34" s="61"/>
      <c r="B34" s="62"/>
      <c r="C34" s="23"/>
      <c r="D34" s="23"/>
      <c r="E34" s="24"/>
      <c r="F34" s="341" t="s">
        <v>0</v>
      </c>
      <c r="G34" s="342"/>
      <c r="H34" s="341" t="s">
        <v>0</v>
      </c>
      <c r="I34" s="342"/>
      <c r="J34" s="12" t="s">
        <v>24</v>
      </c>
      <c r="K34" s="219"/>
      <c r="L34" s="208"/>
    </row>
    <row r="35" spans="1:27" x14ac:dyDescent="0.2">
      <c r="A35" s="63"/>
      <c r="B35" s="64"/>
      <c r="C35" s="65"/>
      <c r="D35" s="65"/>
      <c r="E35" s="66"/>
      <c r="F35" s="345" t="s">
        <v>20</v>
      </c>
      <c r="G35" s="346"/>
      <c r="H35" s="345" t="s">
        <v>25</v>
      </c>
      <c r="I35" s="346"/>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72" t="s">
        <v>34</v>
      </c>
      <c r="N36" s="372"/>
      <c r="O36" s="372"/>
      <c r="P36" s="372"/>
      <c r="Q36" s="372"/>
      <c r="R36" s="372"/>
      <c r="S36" s="372"/>
      <c r="T36" s="372"/>
      <c r="U36" s="372"/>
      <c r="V36" s="372"/>
      <c r="W36" s="372"/>
      <c r="X36" s="372"/>
      <c r="Y36" s="372"/>
    </row>
    <row r="37" spans="1:27" x14ac:dyDescent="0.2">
      <c r="A37" s="34" t="s">
        <v>2</v>
      </c>
      <c r="B37" s="32"/>
      <c r="C37" s="68"/>
      <c r="D37" s="68"/>
      <c r="E37" s="67"/>
      <c r="F37" s="1" t="str">
        <f>IF(G37="","",+G37/$G$45)</f>
        <v/>
      </c>
      <c r="G37" s="3"/>
      <c r="H37" s="1" t="str">
        <f>IF(I37="","",+I37/$I$45)</f>
        <v/>
      </c>
      <c r="I37" s="3"/>
      <c r="J37" s="92" t="str">
        <f>IF(G37="",IF(I37="","",G37-I37),G37-I37)</f>
        <v/>
      </c>
      <c r="K37" s="220"/>
      <c r="L37" s="207"/>
      <c r="M37" s="372"/>
      <c r="N37" s="372"/>
      <c r="O37" s="372"/>
      <c r="P37" s="372"/>
      <c r="Q37" s="372"/>
      <c r="R37" s="372"/>
      <c r="S37" s="372"/>
      <c r="T37" s="372"/>
      <c r="U37" s="372"/>
      <c r="V37" s="372"/>
      <c r="W37" s="372"/>
      <c r="X37" s="372"/>
      <c r="Y37" s="372"/>
    </row>
    <row r="38" spans="1:27" x14ac:dyDescent="0.2">
      <c r="A38" s="34" t="s">
        <v>4</v>
      </c>
      <c r="B38" s="32"/>
      <c r="C38" s="4"/>
      <c r="D38" s="4"/>
      <c r="E38" s="4"/>
      <c r="F38" s="4"/>
      <c r="G38" s="5"/>
      <c r="H38" s="4"/>
      <c r="I38" s="5"/>
      <c r="J38" s="99"/>
      <c r="K38" s="221"/>
      <c r="L38" s="9"/>
      <c r="M38" s="108" t="s">
        <v>35</v>
      </c>
    </row>
    <row r="39" spans="1:27" ht="12.75" x14ac:dyDescent="0.2">
      <c r="A39" s="343"/>
      <c r="B39" s="344"/>
      <c r="C39" s="344"/>
      <c r="D39" s="344"/>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43"/>
      <c r="B40" s="344"/>
      <c r="C40" s="344"/>
      <c r="D40" s="344"/>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43"/>
      <c r="B41" s="344"/>
      <c r="C41" s="344"/>
      <c r="D41" s="344"/>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32"/>
      <c r="B43" s="333"/>
      <c r="C43" s="333"/>
      <c r="D43" s="333"/>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32"/>
      <c r="B44" s="333"/>
      <c r="C44" s="333"/>
      <c r="D44" s="333"/>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74" t="s">
        <v>19</v>
      </c>
      <c r="B64" s="374"/>
      <c r="C64" s="374"/>
      <c r="D64" s="374"/>
      <c r="E64" s="374"/>
      <c r="F64" s="374"/>
      <c r="G64" s="374"/>
      <c r="H64" s="374"/>
      <c r="I64" s="374"/>
      <c r="J64" s="374"/>
      <c r="K64" s="298"/>
      <c r="M64" s="304"/>
      <c r="N64" s="305"/>
      <c r="O64" s="305"/>
      <c r="P64" s="305"/>
      <c r="Q64" s="305"/>
      <c r="R64" s="305"/>
      <c r="S64" s="306"/>
      <c r="T64" s="306"/>
      <c r="AB64" s="117"/>
    </row>
    <row r="65" spans="1:24" s="301" customFormat="1" ht="26.25" customHeight="1" x14ac:dyDescent="0.2">
      <c r="A65" s="314" t="s">
        <v>124</v>
      </c>
      <c r="B65" s="314"/>
      <c r="C65" s="314"/>
      <c r="D65" s="314"/>
      <c r="E65" s="314"/>
      <c r="F65" s="314"/>
      <c r="G65" s="314"/>
      <c r="H65" s="314"/>
      <c r="I65" s="314"/>
      <c r="J65" s="314"/>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15"/>
      <c r="N66" s="315"/>
      <c r="O66" s="315"/>
      <c r="P66" s="315"/>
      <c r="Q66" s="315"/>
      <c r="R66" s="315"/>
      <c r="S66" s="315"/>
      <c r="T66" s="315"/>
      <c r="U66" s="315"/>
      <c r="V66" s="315"/>
      <c r="W66" s="315"/>
      <c r="X66" s="315"/>
    </row>
    <row r="67" spans="1:24" s="301" customFormat="1" ht="25.5" customHeight="1" x14ac:dyDescent="0.2">
      <c r="A67" s="374" t="s">
        <v>118</v>
      </c>
      <c r="B67" s="375"/>
      <c r="C67" s="375"/>
      <c r="D67" s="375"/>
      <c r="E67" s="375"/>
      <c r="F67" s="375"/>
      <c r="G67" s="375"/>
      <c r="H67" s="375"/>
      <c r="I67" s="375"/>
      <c r="J67" s="375"/>
      <c r="K67" s="311"/>
      <c r="L67" s="209"/>
      <c r="M67" s="315"/>
      <c r="N67" s="315"/>
      <c r="O67" s="315"/>
      <c r="P67" s="315"/>
      <c r="Q67" s="315"/>
      <c r="R67" s="315"/>
      <c r="S67" s="315"/>
      <c r="T67" s="315"/>
      <c r="U67" s="315"/>
      <c r="V67" s="315"/>
      <c r="W67" s="315"/>
      <c r="X67" s="315"/>
    </row>
    <row r="68" spans="1:24" s="301" customFormat="1" ht="15.75" customHeight="1" x14ac:dyDescent="0.2">
      <c r="A68" s="312" t="s">
        <v>75</v>
      </c>
      <c r="B68" s="310"/>
      <c r="C68" s="310"/>
      <c r="D68" s="310"/>
      <c r="E68" s="310"/>
      <c r="F68" s="310"/>
      <c r="G68" s="310"/>
      <c r="H68" s="310"/>
      <c r="I68" s="310"/>
      <c r="J68" s="310"/>
      <c r="K68" s="311"/>
      <c r="L68" s="209"/>
      <c r="M68" s="373"/>
      <c r="N68" s="373"/>
      <c r="O68" s="373"/>
      <c r="P68" s="373"/>
      <c r="Q68" s="373"/>
      <c r="R68" s="373"/>
      <c r="S68" s="373"/>
      <c r="T68" s="373"/>
      <c r="U68" s="373"/>
      <c r="V68" s="373"/>
      <c r="W68" s="373"/>
      <c r="X68" s="373"/>
    </row>
    <row r="69" spans="1:24" ht="12.75" x14ac:dyDescent="0.2">
      <c r="B69" s="96"/>
      <c r="C69" s="96"/>
      <c r="D69" s="96"/>
      <c r="E69" s="96"/>
      <c r="F69" s="96"/>
      <c r="G69" s="96"/>
      <c r="H69" s="96"/>
      <c r="I69" s="96"/>
      <c r="J69" s="96"/>
      <c r="K69" s="226"/>
      <c r="L69" s="209"/>
      <c r="M69" s="373"/>
      <c r="N69" s="373"/>
      <c r="O69" s="373"/>
      <c r="P69" s="373"/>
      <c r="Q69" s="373"/>
      <c r="R69" s="373"/>
      <c r="S69" s="373"/>
      <c r="T69" s="373"/>
      <c r="U69" s="373"/>
      <c r="V69" s="373"/>
      <c r="W69" s="373"/>
      <c r="X69" s="373"/>
    </row>
    <row r="70" spans="1:24" ht="15" x14ac:dyDescent="0.2">
      <c r="A70" s="148" t="s">
        <v>134</v>
      </c>
      <c r="B70" s="97"/>
      <c r="C70" s="97"/>
      <c r="D70" s="97"/>
      <c r="E70" s="97"/>
      <c r="F70" s="97"/>
      <c r="G70" s="97"/>
      <c r="H70" s="97"/>
      <c r="I70" s="97"/>
      <c r="J70" s="97"/>
      <c r="K70" s="227"/>
      <c r="L70" s="204"/>
      <c r="M70" s="289"/>
    </row>
    <row r="71" spans="1:24" ht="24" customHeight="1" x14ac:dyDescent="0.2">
      <c r="A71" s="373" t="s">
        <v>129</v>
      </c>
      <c r="B71" s="373"/>
      <c r="C71" s="373"/>
      <c r="D71" s="373"/>
      <c r="E71" s="373"/>
      <c r="F71" s="373"/>
      <c r="G71" s="373"/>
      <c r="H71" s="373"/>
      <c r="I71" s="373"/>
      <c r="J71" s="373"/>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64" t="s">
        <v>135</v>
      </c>
      <c r="B73" s="365"/>
      <c r="C73" s="365"/>
      <c r="D73" s="365"/>
      <c r="E73" s="365"/>
      <c r="F73" s="365"/>
      <c r="G73" s="365"/>
      <c r="H73" s="365"/>
      <c r="I73" s="365"/>
      <c r="J73" s="366"/>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67"/>
      <c r="I80" s="367"/>
      <c r="J80" s="159"/>
      <c r="K80" s="150"/>
      <c r="L80" s="149"/>
      <c r="M80" s="373"/>
      <c r="N80" s="373"/>
      <c r="O80" s="373"/>
      <c r="P80" s="373"/>
      <c r="Q80" s="373"/>
      <c r="R80" s="373"/>
      <c r="S80" s="373"/>
      <c r="T80" s="373"/>
      <c r="U80" s="373"/>
      <c r="V80" s="373"/>
    </row>
    <row r="81" spans="1:24" s="153" customFormat="1" x14ac:dyDescent="0.2">
      <c r="A81" s="287"/>
      <c r="B81" s="149"/>
      <c r="C81" s="149"/>
      <c r="D81" s="149"/>
      <c r="E81" s="149"/>
      <c r="F81" s="149"/>
      <c r="G81" s="288"/>
      <c r="H81" s="205"/>
      <c r="I81" s="205"/>
      <c r="J81" s="205"/>
      <c r="K81" s="150"/>
      <c r="L81" s="149"/>
      <c r="M81" s="373"/>
      <c r="N81" s="373"/>
      <c r="O81" s="373"/>
      <c r="P81" s="373"/>
      <c r="Q81" s="373"/>
      <c r="R81" s="373"/>
      <c r="S81" s="373"/>
      <c r="T81" s="373"/>
      <c r="U81" s="373"/>
      <c r="V81" s="373"/>
    </row>
    <row r="82" spans="1:24" s="153" customFormat="1" x14ac:dyDescent="0.2">
      <c r="A82" s="160"/>
      <c r="F82" s="368"/>
      <c r="G82" s="368"/>
      <c r="H82" s="369"/>
      <c r="I82" s="369"/>
      <c r="K82" s="150"/>
      <c r="L82" s="149"/>
      <c r="M82" s="373"/>
      <c r="N82" s="373"/>
      <c r="O82" s="373"/>
      <c r="P82" s="373"/>
      <c r="Q82" s="373"/>
      <c r="R82" s="373"/>
      <c r="S82" s="373"/>
      <c r="T82" s="373"/>
      <c r="U82" s="373"/>
      <c r="V82" s="373"/>
    </row>
    <row r="83" spans="1:24" s="152" customFormat="1" ht="26.25" customHeight="1" x14ac:dyDescent="0.2">
      <c r="A83" s="161" t="s">
        <v>136</v>
      </c>
      <c r="B83" s="162"/>
      <c r="C83" s="162"/>
      <c r="D83" s="163"/>
      <c r="E83" s="163"/>
      <c r="F83" s="360" t="s">
        <v>82</v>
      </c>
      <c r="G83" s="360"/>
      <c r="H83" s="316" t="s">
        <v>21</v>
      </c>
      <c r="I83" s="316"/>
      <c r="J83" s="185" t="s">
        <v>80</v>
      </c>
      <c r="K83" s="165"/>
      <c r="L83" s="228"/>
      <c r="M83" s="291" t="s">
        <v>127</v>
      </c>
      <c r="N83" s="153"/>
      <c r="O83" s="153"/>
      <c r="P83" s="153"/>
      <c r="Q83" s="153"/>
      <c r="R83" s="153"/>
      <c r="W83" s="293"/>
    </row>
    <row r="84" spans="1:24" s="153" customFormat="1" x14ac:dyDescent="0.2">
      <c r="A84" s="61" t="s">
        <v>105</v>
      </c>
      <c r="B84" s="167"/>
      <c r="C84" s="167"/>
      <c r="D84" s="168"/>
      <c r="E84" s="168"/>
      <c r="F84" s="361" t="s">
        <v>24</v>
      </c>
      <c r="G84" s="361"/>
      <c r="H84" s="361" t="s">
        <v>24</v>
      </c>
      <c r="I84" s="361"/>
      <c r="J84" s="238" t="s">
        <v>24</v>
      </c>
      <c r="K84" s="150"/>
      <c r="L84" s="149"/>
      <c r="N84" s="244"/>
      <c r="O84" s="245"/>
      <c r="P84" s="245"/>
      <c r="Q84" s="246"/>
    </row>
    <row r="85" spans="1:24" s="153" customFormat="1" ht="12.75" customHeight="1" x14ac:dyDescent="0.2">
      <c r="A85" s="318"/>
      <c r="B85" s="319"/>
      <c r="C85" s="319"/>
      <c r="D85" s="319"/>
      <c r="E85" s="320"/>
      <c r="F85" s="359"/>
      <c r="G85" s="359"/>
      <c r="H85" s="359"/>
      <c r="I85" s="359"/>
      <c r="J85" s="259" t="str">
        <f>+IF(F85&lt;&gt;"",(F85-H85),"")</f>
        <v/>
      </c>
      <c r="K85" s="150"/>
      <c r="L85" s="149"/>
      <c r="M85" s="373"/>
      <c r="N85" s="373"/>
      <c r="O85" s="373"/>
      <c r="P85" s="373"/>
      <c r="Q85" s="373"/>
      <c r="R85" s="373"/>
      <c r="S85" s="373"/>
      <c r="T85" s="373"/>
      <c r="U85" s="373"/>
      <c r="V85" s="373"/>
      <c r="W85" s="151"/>
      <c r="X85" s="151"/>
    </row>
    <row r="86" spans="1:24" s="153" customFormat="1" ht="12.75" customHeight="1" x14ac:dyDescent="0.2">
      <c r="A86" s="318"/>
      <c r="B86" s="319"/>
      <c r="C86" s="319"/>
      <c r="D86" s="319"/>
      <c r="E86" s="320"/>
      <c r="F86" s="359"/>
      <c r="G86" s="359"/>
      <c r="H86" s="359"/>
      <c r="I86" s="359"/>
      <c r="J86" s="259" t="str">
        <f t="shared" ref="J86:J89" si="5">+IF(F86&lt;&gt;"",(F86-H86),"")</f>
        <v/>
      </c>
      <c r="K86" s="150"/>
      <c r="L86" s="149"/>
      <c r="M86" s="373"/>
      <c r="N86" s="373"/>
      <c r="O86" s="373"/>
      <c r="P86" s="373"/>
      <c r="Q86" s="373"/>
      <c r="R86" s="373"/>
      <c r="S86" s="373"/>
      <c r="T86" s="373"/>
      <c r="U86" s="373"/>
      <c r="V86" s="373"/>
      <c r="W86" s="151"/>
      <c r="X86" s="151"/>
    </row>
    <row r="87" spans="1:24" s="153" customFormat="1" x14ac:dyDescent="0.2">
      <c r="A87" s="321"/>
      <c r="B87" s="319"/>
      <c r="C87" s="319"/>
      <c r="D87" s="319"/>
      <c r="E87" s="320"/>
      <c r="F87" s="359"/>
      <c r="G87" s="359"/>
      <c r="H87" s="359"/>
      <c r="I87" s="359"/>
      <c r="J87" s="259"/>
      <c r="K87" s="150"/>
      <c r="L87" s="149"/>
      <c r="N87" s="151"/>
      <c r="O87" s="151"/>
      <c r="P87" s="151"/>
      <c r="Q87" s="151"/>
      <c r="R87" s="151"/>
      <c r="S87" s="151"/>
      <c r="T87" s="151"/>
      <c r="U87" s="151"/>
      <c r="V87" s="151"/>
      <c r="W87" s="151"/>
      <c r="X87" s="151"/>
    </row>
    <row r="88" spans="1:24" s="153" customFormat="1" x14ac:dyDescent="0.2">
      <c r="A88" s="318"/>
      <c r="B88" s="319"/>
      <c r="C88" s="319"/>
      <c r="D88" s="319"/>
      <c r="E88" s="320"/>
      <c r="F88" s="359"/>
      <c r="G88" s="359"/>
      <c r="H88" s="359"/>
      <c r="I88" s="359"/>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21"/>
      <c r="B89" s="319"/>
      <c r="C89" s="319"/>
      <c r="D89" s="319"/>
      <c r="E89" s="320"/>
      <c r="F89" s="359"/>
      <c r="G89" s="359"/>
      <c r="H89" s="359"/>
      <c r="I89" s="359"/>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63">
        <f>ROUND(SUM(F85:G89),0)</f>
        <v>0</v>
      </c>
      <c r="G90" s="363"/>
      <c r="H90" s="363">
        <f>ROUND(SUM(H85:I89),0)</f>
        <v>0</v>
      </c>
      <c r="I90" s="363"/>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137</v>
      </c>
      <c r="B96" s="178"/>
      <c r="C96" s="178" t="s">
        <v>83</v>
      </c>
      <c r="D96" s="240" t="s">
        <v>93</v>
      </c>
      <c r="E96" s="240" t="s">
        <v>94</v>
      </c>
      <c r="F96" s="360" t="s">
        <v>82</v>
      </c>
      <c r="G96" s="360"/>
      <c r="H96" s="316" t="s">
        <v>21</v>
      </c>
      <c r="I96" s="316"/>
      <c r="J96" s="185" t="s">
        <v>80</v>
      </c>
      <c r="K96" s="165"/>
      <c r="L96" s="228"/>
      <c r="M96" s="153"/>
      <c r="N96" s="153"/>
      <c r="O96" s="153"/>
      <c r="P96" s="153"/>
      <c r="Q96" s="153"/>
      <c r="R96" s="153"/>
    </row>
    <row r="97" spans="1:24" s="153" customFormat="1" x14ac:dyDescent="0.2">
      <c r="A97" s="294" t="s">
        <v>99</v>
      </c>
      <c r="B97" s="180"/>
      <c r="C97" s="180"/>
      <c r="D97" s="361" t="s">
        <v>24</v>
      </c>
      <c r="E97" s="361"/>
      <c r="F97" s="361" t="s">
        <v>24</v>
      </c>
      <c r="G97" s="361"/>
      <c r="H97" s="361" t="s">
        <v>24</v>
      </c>
      <c r="I97" s="361"/>
      <c r="J97" s="238" t="s">
        <v>24</v>
      </c>
      <c r="K97" s="181"/>
      <c r="L97" s="160"/>
      <c r="M97" s="242"/>
      <c r="N97" s="160"/>
    </row>
    <row r="98" spans="1:24" s="153" customFormat="1" x14ac:dyDescent="0.2">
      <c r="A98" s="321"/>
      <c r="B98" s="319"/>
      <c r="C98" s="320"/>
      <c r="D98" s="169"/>
      <c r="E98" s="170"/>
      <c r="F98" s="322" t="str">
        <f>+IF(D98&lt;&gt;"",ROUND((D98-E98),0),"")</f>
        <v/>
      </c>
      <c r="G98" s="323"/>
      <c r="H98" s="356"/>
      <c r="I98" s="357"/>
      <c r="J98" s="250" t="str">
        <f>+IF(F98&lt;&gt;"",(F98-H98),"")</f>
        <v/>
      </c>
      <c r="K98" s="182"/>
      <c r="L98" s="229"/>
      <c r="M98" s="254" t="s">
        <v>100</v>
      </c>
    </row>
    <row r="99" spans="1:24" s="153" customFormat="1" x14ac:dyDescent="0.2">
      <c r="A99" s="201"/>
      <c r="B99" s="202"/>
      <c r="C99" s="203"/>
      <c r="D99" s="169"/>
      <c r="E99" s="170"/>
      <c r="F99" s="322" t="str">
        <f>+IF(D99&lt;&gt;"",ROUND((D99-E99),0),"")</f>
        <v/>
      </c>
      <c r="G99" s="323"/>
      <c r="H99" s="260"/>
      <c r="I99" s="261"/>
      <c r="J99" s="250" t="str">
        <f>+IF(F99&lt;&gt;"",(F99-H99),"")</f>
        <v/>
      </c>
      <c r="K99" s="182"/>
      <c r="L99" s="229"/>
    </row>
    <row r="100" spans="1:24" s="153" customFormat="1" ht="12.75" customHeight="1" x14ac:dyDescent="0.2">
      <c r="A100" s="321"/>
      <c r="B100" s="319"/>
      <c r="C100" s="320"/>
      <c r="D100" s="169"/>
      <c r="E100" s="170"/>
      <c r="F100" s="322" t="str">
        <f>+IF(D100&lt;&gt;"",ROUND((D100-E100),0),"")</f>
        <v/>
      </c>
      <c r="G100" s="323"/>
      <c r="H100" s="358"/>
      <c r="I100" s="358"/>
      <c r="J100" s="250" t="str">
        <f t="shared" ref="J100" si="6">+IF(F100&lt;&gt;"",(F100-H100),"")</f>
        <v/>
      </c>
      <c r="K100" s="183"/>
      <c r="L100" s="230"/>
      <c r="M100" s="235"/>
    </row>
    <row r="101" spans="1:24" s="153" customFormat="1" ht="12.75" thickBot="1" x14ac:dyDescent="0.25">
      <c r="A101" s="173" t="s">
        <v>81</v>
      </c>
      <c r="B101" s="174"/>
      <c r="C101" s="174"/>
      <c r="D101" s="175"/>
      <c r="E101" s="175"/>
      <c r="F101" s="362">
        <f>ROUND(SUM(F98:G100),0)</f>
        <v>0</v>
      </c>
      <c r="G101" s="362"/>
      <c r="H101" s="362">
        <f>ROUND(SUM(H98:I100),0)</f>
        <v>0</v>
      </c>
      <c r="I101" s="362"/>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138</v>
      </c>
      <c r="B106" s="162"/>
      <c r="C106" s="162"/>
      <c r="D106" s="184"/>
      <c r="E106" s="184"/>
      <c r="F106" s="360" t="s">
        <v>82</v>
      </c>
      <c r="G106" s="360"/>
      <c r="H106" s="316" t="s">
        <v>21</v>
      </c>
      <c r="I106" s="31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61" t="s">
        <v>24</v>
      </c>
      <c r="G107" s="361"/>
      <c r="H107" s="361" t="s">
        <v>24</v>
      </c>
      <c r="I107" s="361"/>
      <c r="J107" s="239" t="s">
        <v>24</v>
      </c>
      <c r="K107" s="181"/>
      <c r="L107" s="160"/>
      <c r="M107" s="151"/>
      <c r="N107" s="151"/>
      <c r="O107" s="151"/>
      <c r="P107" s="151"/>
      <c r="Q107" s="151"/>
      <c r="R107" s="151"/>
      <c r="S107" s="151"/>
      <c r="T107" s="151"/>
      <c r="U107" s="151"/>
      <c r="V107" s="151"/>
      <c r="W107" s="151"/>
      <c r="X107" s="151"/>
    </row>
    <row r="108" spans="1:24" s="153" customFormat="1" x14ac:dyDescent="0.2">
      <c r="A108" s="371"/>
      <c r="B108" s="319"/>
      <c r="C108" s="319"/>
      <c r="D108" s="319"/>
      <c r="E108" s="320"/>
      <c r="F108" s="358"/>
      <c r="G108" s="358"/>
      <c r="H108" s="370"/>
      <c r="I108" s="370"/>
      <c r="J108" s="250" t="str">
        <f t="shared" ref="J108:J113" si="7">+IF(F108&lt;&gt;"",(F108-H108),"")</f>
        <v/>
      </c>
      <c r="K108" s="181"/>
      <c r="L108" s="160"/>
      <c r="M108" s="373"/>
      <c r="N108" s="373"/>
      <c r="O108" s="373"/>
      <c r="P108" s="373"/>
      <c r="Q108" s="373"/>
      <c r="R108" s="373"/>
      <c r="S108" s="373"/>
      <c r="T108" s="373"/>
      <c r="U108" s="373"/>
      <c r="V108" s="373"/>
      <c r="W108" s="151"/>
      <c r="X108" s="151"/>
    </row>
    <row r="109" spans="1:24" s="153" customFormat="1" x14ac:dyDescent="0.2">
      <c r="A109" s="318"/>
      <c r="B109" s="319"/>
      <c r="C109" s="319"/>
      <c r="D109" s="319"/>
      <c r="E109" s="320"/>
      <c r="F109" s="358"/>
      <c r="G109" s="358"/>
      <c r="H109" s="358"/>
      <c r="I109" s="358"/>
      <c r="J109" s="250" t="str">
        <f t="shared" si="7"/>
        <v/>
      </c>
      <c r="K109" s="181"/>
      <c r="L109" s="160"/>
      <c r="M109" s="373"/>
      <c r="N109" s="373"/>
      <c r="O109" s="373"/>
      <c r="P109" s="373"/>
      <c r="Q109" s="373"/>
      <c r="R109" s="373"/>
      <c r="S109" s="373"/>
      <c r="T109" s="373"/>
      <c r="U109" s="373"/>
      <c r="V109" s="373"/>
      <c r="W109" s="151"/>
      <c r="X109" s="151"/>
    </row>
    <row r="110" spans="1:24" s="153" customFormat="1" x14ac:dyDescent="0.2">
      <c r="A110" s="321"/>
      <c r="B110" s="319"/>
      <c r="C110" s="319"/>
      <c r="D110" s="319"/>
      <c r="E110" s="320"/>
      <c r="F110" s="358"/>
      <c r="G110" s="358"/>
      <c r="H110" s="358"/>
      <c r="I110" s="358"/>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21"/>
      <c r="B111" s="319"/>
      <c r="C111" s="319"/>
      <c r="D111" s="319"/>
      <c r="E111" s="320"/>
      <c r="F111" s="358"/>
      <c r="G111" s="358"/>
      <c r="H111" s="358"/>
      <c r="I111" s="358"/>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71"/>
      <c r="B112" s="319"/>
      <c r="C112" s="319"/>
      <c r="D112" s="319"/>
      <c r="E112" s="320"/>
      <c r="F112" s="358"/>
      <c r="G112" s="358"/>
      <c r="H112" s="358"/>
      <c r="I112" s="358"/>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21"/>
      <c r="B113" s="319"/>
      <c r="C113" s="319"/>
      <c r="D113" s="319"/>
      <c r="E113" s="320"/>
      <c r="F113" s="358"/>
      <c r="G113" s="358"/>
      <c r="H113" s="358"/>
      <c r="I113" s="358"/>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78">
        <f>ROUND(SUM(F108:G113),0)</f>
        <v>0</v>
      </c>
      <c r="G114" s="378"/>
      <c r="H114" s="378">
        <f>ROUND(SUM(H108:I113),0)</f>
        <v>0</v>
      </c>
      <c r="I114" s="378"/>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139</v>
      </c>
      <c r="B120" s="178"/>
      <c r="C120" s="178"/>
      <c r="D120" s="179"/>
      <c r="E120" s="179"/>
      <c r="F120" s="360" t="s">
        <v>82</v>
      </c>
      <c r="G120" s="360"/>
      <c r="H120" s="316" t="s">
        <v>21</v>
      </c>
      <c r="I120" s="31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61" t="s">
        <v>24</v>
      </c>
      <c r="G121" s="361"/>
      <c r="H121" s="361" t="s">
        <v>24</v>
      </c>
      <c r="I121" s="361"/>
      <c r="J121" s="239" t="s">
        <v>24</v>
      </c>
      <c r="K121" s="165"/>
      <c r="L121" s="160"/>
      <c r="M121" s="166"/>
    </row>
    <row r="122" spans="1:24" s="153" customFormat="1" x14ac:dyDescent="0.2">
      <c r="A122" s="188"/>
      <c r="B122" s="189"/>
      <c r="C122" s="189"/>
      <c r="D122" s="189"/>
      <c r="E122" s="190"/>
      <c r="F122" s="356"/>
      <c r="G122" s="357"/>
      <c r="H122" s="356"/>
      <c r="I122" s="357"/>
      <c r="J122" s="250" t="str">
        <f t="shared" ref="J122:J123" si="8">+IF(F122&lt;&gt;"",(F122-H122),"")</f>
        <v/>
      </c>
      <c r="K122" s="150"/>
      <c r="L122" s="160"/>
      <c r="M122" s="249" t="s">
        <v>97</v>
      </c>
    </row>
    <row r="123" spans="1:24" s="153" customFormat="1" x14ac:dyDescent="0.2">
      <c r="A123" s="188"/>
      <c r="B123" s="189"/>
      <c r="C123" s="189"/>
      <c r="D123" s="189"/>
      <c r="E123" s="190"/>
      <c r="F123" s="358"/>
      <c r="G123" s="358"/>
      <c r="H123" s="358"/>
      <c r="I123" s="358"/>
      <c r="J123" s="250" t="str">
        <f t="shared" si="8"/>
        <v/>
      </c>
      <c r="K123" s="150"/>
      <c r="L123" s="160"/>
      <c r="M123" s="166"/>
    </row>
    <row r="124" spans="1:24" s="153" customFormat="1" ht="12.75" thickBot="1" x14ac:dyDescent="0.25">
      <c r="A124" s="173" t="s">
        <v>81</v>
      </c>
      <c r="B124" s="174"/>
      <c r="C124" s="174"/>
      <c r="D124" s="175"/>
      <c r="E124" s="175"/>
      <c r="F124" s="362">
        <f>+ROUND(SUM(F122:G123),0)</f>
        <v>0</v>
      </c>
      <c r="G124" s="362"/>
      <c r="H124" s="362">
        <f t="shared" ref="H124" si="9">+ROUND(SUM(H122:I123),0)</f>
        <v>0</v>
      </c>
      <c r="I124" s="362"/>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140</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76" t="s">
        <v>39</v>
      </c>
      <c r="B141" s="372"/>
      <c r="C141" s="372"/>
      <c r="D141" s="372"/>
      <c r="E141" s="372"/>
      <c r="F141" s="372"/>
      <c r="G141" s="372"/>
      <c r="H141" s="372"/>
      <c r="I141" s="372"/>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A73:J73"/>
    <mergeCell ref="F85:G85"/>
    <mergeCell ref="H85:I85"/>
    <mergeCell ref="F86:G86"/>
    <mergeCell ref="H86:I86"/>
    <mergeCell ref="F88:G88"/>
    <mergeCell ref="H88:I88"/>
    <mergeCell ref="H80:I80"/>
    <mergeCell ref="F82:G82"/>
    <mergeCell ref="H82:I82"/>
    <mergeCell ref="F106:G106"/>
    <mergeCell ref="H106:I106"/>
    <mergeCell ref="F101:G101"/>
    <mergeCell ref="H101:I101"/>
    <mergeCell ref="F90:G90"/>
    <mergeCell ref="H90:I90"/>
    <mergeCell ref="F83:G83"/>
    <mergeCell ref="H83:I83"/>
    <mergeCell ref="F84:G84"/>
    <mergeCell ref="H84:I84"/>
    <mergeCell ref="F87:G87"/>
    <mergeCell ref="H87:I87"/>
    <mergeCell ref="A98:C98"/>
    <mergeCell ref="F98:G98"/>
    <mergeCell ref="H98:I98"/>
    <mergeCell ref="A100:C100"/>
    <mergeCell ref="F100:G100"/>
    <mergeCell ref="H100:I100"/>
    <mergeCell ref="H89:I89"/>
    <mergeCell ref="F96:G96"/>
    <mergeCell ref="H96:I96"/>
    <mergeCell ref="D97:E97"/>
    <mergeCell ref="F97:G97"/>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2023-11-30T08:14:01Z</cp:lastPrinted>
  <dcterms:created xsi:type="dcterms:W3CDTF">2012-01-05T13:41:42Z</dcterms:created>
  <dcterms:modified xsi:type="dcterms:W3CDTF">2023-11-30T08:50:28Z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